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gistro Spese" sheetId="1" state="visible" r:id="rId1"/>
    <sheet xmlns:r="http://schemas.openxmlformats.org/officeDocument/2006/relationships" name="Quote Condòmini" sheetId="2" state="visible" r:id="rId2"/>
    <sheet xmlns:r="http://schemas.openxmlformats.org/officeDocument/2006/relationships" name="Riepilogo Mensile" sheetId="3" state="visible" r:id="rId3"/>
    <sheet xmlns:r="http://schemas.openxmlformats.org/officeDocument/2006/relationships" name="Bilancio" sheetId="4" state="visible" r:id="rId4"/>
    <sheet xmlns:r="http://schemas.openxmlformats.org/officeDocument/2006/relationships" name="Parametri" sheetId="5" state="visible" r:id="rId5"/>
    <sheet xmlns:r="http://schemas.openxmlformats.org/officeDocument/2006/relationships" name="Istruzioni" sheetId="6" state="visible" r:id="rId6"/>
  </sheets>
  <definedNames>
    <definedName name="_xlnm.Print_Titles" localSheetId="0">'Registro Spese'!4:4</definedName>
    <definedName name="_xlnm.Print_Titles" localSheetId="1">'Quote Condòmini'!4:4</definedName>
    <definedName name="_xlnm.Print_Titles" localSheetId="2">'Riepilogo Mensile'!4:4</definedName>
  </definedNames>
  <calcPr calcId="124519" fullCalcOnLoad="1"/>
</workbook>
</file>

<file path=xl/styles.xml><?xml version="1.0" encoding="utf-8"?>
<styleSheet xmlns="http://schemas.openxmlformats.org/spreadsheetml/2006/main">
  <numFmts count="4">
    <numFmt numFmtId="164" formatCode="yyyy-mm-dd h:mm:ss"/>
    <numFmt numFmtId="165" formatCode="DD/MM/YYYY"/>
    <numFmt numFmtId="166" formatCode="0.0%"/>
    <numFmt numFmtId="167" formatCode="0.000"/>
  </numFmts>
  <fonts count="14">
    <font>
      <name val="Calibri"/>
      <family val="2"/>
      <color theme="1"/>
      <sz val="11"/>
      <scheme val="minor"/>
    </font>
    <font>
      <name val="Calibri"/>
      <b val="1"/>
      <color rgb="000F766E"/>
      <sz val="16"/>
    </font>
    <font>
      <name val="Calibri"/>
      <color rgb="00555555"/>
      <sz val="11"/>
    </font>
    <font>
      <name val="Calibri"/>
      <b val="1"/>
      <color rgb="00FFFFFF"/>
      <sz val="11"/>
    </font>
    <font>
      <name val="Calibri"/>
      <color rgb="00333333"/>
      <sz val="10"/>
    </font>
    <font>
      <name val="Calibri"/>
      <b val="1"/>
      <color rgb="00222222"/>
      <sz val="10"/>
    </font>
    <font>
      <name val="Calibri"/>
      <b val="1"/>
      <color rgb="00166534"/>
      <sz val="10"/>
    </font>
    <font>
      <name val="Calibri"/>
      <b val="1"/>
      <color rgb="00DC2626"/>
      <sz val="10"/>
    </font>
    <font>
      <name val="Calibri"/>
      <b val="1"/>
      <color rgb="000F766E"/>
      <sz val="11"/>
    </font>
    <font>
      <name val="Calibri"/>
      <b val="1"/>
      <color rgb="00FFFFFF"/>
      <sz val="10"/>
    </font>
    <font>
      <name val="Calibri"/>
      <b val="1"/>
      <color rgb="000F766E"/>
      <sz val="10"/>
    </font>
    <font>
      <name val="Calibri"/>
      <b val="1"/>
      <color rgb="00166534"/>
      <sz val="11"/>
    </font>
    <font>
      <name val="Calibri"/>
      <color rgb="00666666"/>
      <sz val="9"/>
    </font>
    <font>
      <name val="Calibri"/>
      <b val="1"/>
      <color rgb="00FFFFFF"/>
      <sz val="12"/>
    </font>
  </fonts>
  <fills count="10">
    <fill>
      <patternFill/>
    </fill>
    <fill>
      <patternFill patternType="gray125"/>
    </fill>
    <fill>
      <patternFill patternType="solid">
        <fgColor rgb="000F766E"/>
      </patternFill>
    </fill>
    <fill>
      <patternFill patternType="solid">
        <fgColor rgb="00FFFFFF"/>
      </patternFill>
    </fill>
    <fill>
      <patternFill patternType="solid">
        <fgColor rgb="00E6FAFA"/>
      </patternFill>
    </fill>
    <fill>
      <patternFill patternType="solid">
        <fgColor rgb="00DCFCE7"/>
      </patternFill>
    </fill>
    <fill>
      <patternFill patternType="solid">
        <fgColor rgb="00F0FDFA"/>
      </patternFill>
    </fill>
    <fill>
      <patternFill patternType="solid">
        <fgColor rgb="00FEE2E2"/>
      </patternFill>
    </fill>
    <fill>
      <patternFill patternType="solid">
        <fgColor rgb="0014B8A6"/>
      </patternFill>
    </fill>
    <fill>
      <patternFill patternType="solid">
        <fgColor rgb="00FFFBEB"/>
      </patternFill>
    </fill>
  </fills>
  <borders count="2">
    <border>
      <left/>
      <right/>
      <top/>
      <bottom/>
      <diagonal/>
    </border>
    <border>
      <left style="thin">
        <color rgb="00AAAAAA"/>
      </left>
      <right style="thin">
        <color rgb="00AAAAAA"/>
      </right>
      <top style="thin">
        <color rgb="00AAAAAA"/>
      </top>
      <bottom style="thin">
        <color rgb="00AAAAAA"/>
      </bottom>
    </border>
  </borders>
  <cellStyleXfs count="1">
    <xf numFmtId="0" fontId="0" fillId="0" borderId="0"/>
  </cellStyleXfs>
  <cellXfs count="59">
    <xf numFmtId="0" fontId="0" fillId="0" borderId="0" pivotButton="0" quotePrefix="0" xfId="0"/>
    <xf numFmtId="0" fontId="1" fillId="0" borderId="0" applyAlignment="1" pivotButton="0" quotePrefix="0" xfId="0">
      <alignment horizontal="left" vertical="center" wrapText="1"/>
    </xf>
    <xf numFmtId="0" fontId="2" fillId="0" borderId="0" applyAlignment="1" pivotButton="0" quotePrefix="0" xfId="0">
      <alignment horizontal="left" vertical="center" wrapText="1"/>
    </xf>
    <xf numFmtId="0" fontId="3" fillId="2" borderId="1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center" vertical="center" wrapText="1"/>
    </xf>
    <xf numFmtId="165" fontId="4" fillId="3" borderId="1" applyAlignment="1" pivotButton="0" quotePrefix="0" xfId="0">
      <alignment horizontal="center" vertical="center" wrapText="1"/>
    </xf>
    <xf numFmtId="4" fontId="4" fillId="3" borderId="1" applyAlignment="1" pivotButton="0" quotePrefix="0" xfId="0">
      <alignment horizontal="center" vertical="center" wrapText="1"/>
    </xf>
    <xf numFmtId="1" fontId="4" fillId="3" borderId="1" applyAlignment="1" pivotButton="0" quotePrefix="0" xfId="0">
      <alignment horizontal="center" vertical="center" wrapText="1"/>
    </xf>
    <xf numFmtId="4" fontId="5" fillId="4" borderId="1" applyAlignment="1" pivotButton="0" quotePrefix="0" xfId="0">
      <alignment horizontal="right" vertical="center"/>
    </xf>
    <xf numFmtId="0" fontId="6" fillId="5" borderId="1" applyAlignment="1" pivotButton="0" quotePrefix="0" xfId="0">
      <alignment horizontal="center" vertical="center" wrapText="1"/>
    </xf>
    <xf numFmtId="0" fontId="4" fillId="6" borderId="1" applyAlignment="1" pivotButton="0" quotePrefix="0" xfId="0">
      <alignment horizontal="center" vertical="center" wrapText="1"/>
    </xf>
    <xf numFmtId="165" fontId="4" fillId="6" borderId="1" applyAlignment="1" pivotButton="0" quotePrefix="0" xfId="0">
      <alignment horizontal="center" vertical="center" wrapText="1"/>
    </xf>
    <xf numFmtId="4" fontId="4" fillId="6" borderId="1" applyAlignment="1" pivotButton="0" quotePrefix="0" xfId="0">
      <alignment horizontal="center" vertical="center" wrapText="1"/>
    </xf>
    <xf numFmtId="1" fontId="4" fillId="6" borderId="1" applyAlignment="1" pivotButton="0" quotePrefix="0" xfId="0">
      <alignment horizontal="center" vertical="center" wrapText="1"/>
    </xf>
    <xf numFmtId="0" fontId="7" fillId="7" borderId="1" applyAlignment="1" pivotButton="0" quotePrefix="0" xfId="0">
      <alignment horizontal="center" vertical="center" wrapText="1"/>
    </xf>
    <xf numFmtId="0" fontId="8" fillId="2" borderId="1" applyAlignment="1" pivotButton="0" quotePrefix="0" xfId="0">
      <alignment horizontal="center" vertical="center" wrapText="1"/>
    </xf>
    <xf numFmtId="4" fontId="3" fillId="2" borderId="1" applyAlignment="1" pivotButton="0" quotePrefix="0" xfId="0">
      <alignment horizontal="right" vertical="center"/>
    </xf>
    <xf numFmtId="0" fontId="0" fillId="2" borderId="1" pivotButton="0" quotePrefix="0" xfId="0"/>
    <xf numFmtId="0" fontId="3" fillId="8" borderId="1" applyAlignment="1" pivotButton="0" quotePrefix="0" xfId="0">
      <alignment horizontal="center" vertical="center" wrapText="1"/>
    </xf>
    <xf numFmtId="0" fontId="5" fillId="3" borderId="1" applyAlignment="1" pivotButton="0" quotePrefix="0" xfId="0">
      <alignment horizontal="left" vertical="center" wrapText="1"/>
    </xf>
    <xf numFmtId="4" fontId="4" fillId="9" borderId="1" applyAlignment="1" pivotButton="0" quotePrefix="0" xfId="0">
      <alignment horizontal="right" vertical="center"/>
    </xf>
    <xf numFmtId="4" fontId="0" fillId="0" borderId="1" applyAlignment="1" pivotButton="0" quotePrefix="0" xfId="0">
      <alignment horizontal="right" vertical="center"/>
    </xf>
    <xf numFmtId="0" fontId="5" fillId="6" borderId="1" applyAlignment="1" pivotButton="0" quotePrefix="0" xfId="0">
      <alignment horizontal="left" vertical="center" wrapText="1"/>
    </xf>
    <xf numFmtId="4" fontId="9" fillId="2" borderId="1" applyAlignment="1" pivotButton="0" quotePrefix="0" xfId="0">
      <alignment horizontal="right" vertical="center"/>
    </xf>
    <xf numFmtId="0" fontId="9" fillId="2" borderId="1" applyAlignment="1" pivotButton="0" quotePrefix="0" xfId="0">
      <alignment horizontal="right" vertical="center"/>
    </xf>
    <xf numFmtId="1" fontId="4" fillId="3" borderId="1" applyAlignment="1" pivotButton="0" quotePrefix="0" xfId="0">
      <alignment horizontal="right" vertical="center"/>
    </xf>
    <xf numFmtId="4" fontId="4" fillId="3" borderId="1" applyAlignment="1" pivotButton="0" quotePrefix="0" xfId="0">
      <alignment horizontal="right" vertical="center"/>
    </xf>
    <xf numFmtId="4" fontId="7" fillId="7" borderId="1" applyAlignment="1" pivotButton="0" quotePrefix="0" xfId="0">
      <alignment horizontal="right" vertical="center"/>
    </xf>
    <xf numFmtId="1" fontId="4" fillId="6" borderId="1" applyAlignment="1" pivotButton="0" quotePrefix="0" xfId="0">
      <alignment horizontal="right" vertical="center"/>
    </xf>
    <xf numFmtId="4" fontId="4" fillId="6" borderId="1" applyAlignment="1" pivotButton="0" quotePrefix="0" xfId="0">
      <alignment horizontal="right" vertical="center"/>
    </xf>
    <xf numFmtId="1" fontId="3" fillId="2" borderId="1" applyAlignment="1" pivotButton="0" quotePrefix="0" xfId="0">
      <alignment horizontal="right" vertical="center"/>
    </xf>
    <xf numFmtId="0" fontId="10" fillId="0" borderId="0" pivotButton="0" quotePrefix="0" xfId="0"/>
    <xf numFmtId="0" fontId="4" fillId="0" borderId="0" pivotButton="0" quotePrefix="0" xfId="0"/>
    <xf numFmtId="4" fontId="4" fillId="0" borderId="0" pivotButton="0" quotePrefix="0" xfId="0"/>
    <xf numFmtId="0" fontId="10" fillId="4" borderId="1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left" vertical="center" wrapText="1"/>
    </xf>
    <xf numFmtId="4" fontId="7" fillId="3" borderId="1" applyAlignment="1" pivotButton="0" quotePrefix="0" xfId="0">
      <alignment horizontal="right" vertical="center"/>
    </xf>
    <xf numFmtId="166" fontId="4" fillId="3" borderId="1" applyAlignment="1" pivotButton="0" quotePrefix="0" xfId="0">
      <alignment horizontal="right" vertical="center"/>
    </xf>
    <xf numFmtId="0" fontId="4" fillId="6" borderId="1" applyAlignment="1" pivotButton="0" quotePrefix="0" xfId="0">
      <alignment horizontal="left" vertical="center" wrapText="1"/>
    </xf>
    <xf numFmtId="4" fontId="7" fillId="6" borderId="1" applyAlignment="1" pivotButton="0" quotePrefix="0" xfId="0">
      <alignment horizontal="right" vertical="center"/>
    </xf>
    <xf numFmtId="166" fontId="4" fillId="6" borderId="1" applyAlignment="1" pivotButton="0" quotePrefix="0" xfId="0">
      <alignment horizontal="right" vertical="center"/>
    </xf>
    <xf numFmtId="4" fontId="6" fillId="3" borderId="1" applyAlignment="1" pivotButton="0" quotePrefix="0" xfId="0">
      <alignment horizontal="right" vertical="center"/>
    </xf>
    <xf numFmtId="4" fontId="6" fillId="6" borderId="1" applyAlignment="1" pivotButton="0" quotePrefix="0" xfId="0">
      <alignment horizontal="right" vertical="center"/>
    </xf>
    <xf numFmtId="0" fontId="5" fillId="4" borderId="1" applyAlignment="1" pivotButton="0" quotePrefix="0" xfId="0">
      <alignment horizontal="left" vertical="center" wrapText="1"/>
    </xf>
    <xf numFmtId="166" fontId="5" fillId="4" borderId="1" applyAlignment="1" pivotButton="0" quotePrefix="0" xfId="0">
      <alignment horizontal="right" vertical="center"/>
    </xf>
    <xf numFmtId="0" fontId="8" fillId="4" borderId="1" applyAlignment="1" pivotButton="0" quotePrefix="0" xfId="0">
      <alignment horizontal="left" vertical="center" wrapText="1"/>
    </xf>
    <xf numFmtId="4" fontId="8" fillId="4" borderId="1" applyAlignment="1" pivotButton="0" quotePrefix="0" xfId="0">
      <alignment horizontal="right" vertical="center"/>
    </xf>
    <xf numFmtId="4" fontId="11" fillId="4" borderId="1" applyAlignment="1" pivotButton="0" quotePrefix="0" xfId="0">
      <alignment horizontal="right" vertical="center"/>
    </xf>
    <xf numFmtId="166" fontId="8" fillId="4" borderId="1" applyAlignment="1" pivotButton="0" quotePrefix="0" xfId="0">
      <alignment horizontal="right" vertical="center"/>
    </xf>
    <xf numFmtId="0" fontId="5" fillId="9" borderId="1" applyAlignment="1" pivotButton="0" quotePrefix="0" xfId="0">
      <alignment horizontal="center" vertical="center" wrapText="1"/>
    </xf>
    <xf numFmtId="0" fontId="12" fillId="3" borderId="1" applyAlignment="1" pivotButton="0" quotePrefix="0" xfId="0">
      <alignment horizontal="left" vertical="center" wrapText="1"/>
    </xf>
    <xf numFmtId="0" fontId="12" fillId="6" borderId="1" applyAlignment="1" pivotButton="0" quotePrefix="0" xfId="0">
      <alignment horizontal="left" vertical="center" wrapText="1"/>
    </xf>
    <xf numFmtId="4" fontId="5" fillId="9" borderId="1" applyAlignment="1" pivotButton="0" quotePrefix="0" xfId="0">
      <alignment horizontal="center" vertical="center" wrapText="1"/>
    </xf>
    <xf numFmtId="165" fontId="5" fillId="9" borderId="1" applyAlignment="1" pivotButton="0" quotePrefix="0" xfId="0">
      <alignment horizontal="center" vertical="center" wrapText="1"/>
    </xf>
    <xf numFmtId="167" fontId="4" fillId="9" borderId="1" applyAlignment="1" pivotButton="0" quotePrefix="0" xfId="0">
      <alignment horizontal="right" vertical="center"/>
    </xf>
    <xf numFmtId="0" fontId="0" fillId="2" borderId="0" pivotButton="0" quotePrefix="0" xfId="0"/>
    <xf numFmtId="0" fontId="13" fillId="2" borderId="1" applyAlignment="1" pivotButton="0" quotePrefix="0" xfId="0">
      <alignment horizontal="left" vertical="center" wrapText="1"/>
    </xf>
    <xf numFmtId="0" fontId="0" fillId="3" borderId="0" pivotButton="0" quotePrefix="0" xfId="0"/>
    <xf numFmtId="0" fontId="10" fillId="4" borderId="1" applyAlignment="1" pivotButton="0" quotePrefix="0" xfId="0">
      <alignment horizontal="left" vertical="center" wrapText="1"/>
    </xf>
  </cellXfs>
  <cellStyles count="1">
    <cellStyle name="Normal" xfId="0" builtinId="0" hidden="0"/>
  </cellStyles>
  <dxfs count="2">
    <dxf>
      <font>
        <name val="Calibri"/>
        <b val="1"/>
        <color rgb="00DC2626"/>
        <sz val="10"/>
      </font>
      <fill>
        <patternFill patternType="solid">
          <fgColor rgb="00FEE2E2"/>
        </patternFill>
      </fill>
    </dxf>
    <dxf>
      <font>
        <name val="Calibri"/>
        <b val="1"/>
        <color rgb="00166534"/>
        <sz val="10"/>
      </font>
      <fill>
        <patternFill patternType="solid">
          <fgColor rgb="00DCFCE7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Spese vs Quote per Mese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'Riepilogo Mensile'!E4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prstDash val="solid"/>
            </a:ln>
          </spPr>
          <cat>
            <numRef>
              <f>'Riepilogo Mensile'!$B$5:$B$7</f>
            </numRef>
          </cat>
          <val>
            <numRef>
              <f>'Riepilogo Mensile'!$E$5:$E$7</f>
            </numRef>
          </val>
        </ser>
        <ser>
          <idx val="1"/>
          <order val="1"/>
          <tx>
            <strRef>
              <f>'Riepilogo Mensile'!F4</f>
            </strRef>
          </tx>
          <spPr>
            <a:solidFill xmlns:a="http://schemas.openxmlformats.org/drawingml/2006/main">
              <a:srgbClr val="22C55E"/>
            </a:solidFill>
            <a:ln xmlns:a="http://schemas.openxmlformats.org/drawingml/2006/main">
              <a:prstDash val="solid"/>
            </a:ln>
          </spPr>
          <cat>
            <numRef>
              <f>'Riepilogo Mensile'!$B$5:$B$7</f>
            </numRef>
          </cat>
          <val>
            <numRef>
              <f>'Riepilogo Mensile'!$F$5:$F$7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Mese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Euro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Distribuzione Spese per Categoria</a:t>
            </a:r>
          </a:p>
        </rich>
      </tx>
    </title>
    <plotArea>
      <pieChart>
        <varyColors val="1"/>
        <ser>
          <idx val="0"/>
          <order val="0"/>
          <tx>
            <strRef>
              <f>'Riepilogo Mensile'!J11</f>
            </strRef>
          </tx>
          <spPr>
            <a:ln xmlns:a="http://schemas.openxmlformats.org/drawingml/2006/main">
              <a:prstDash val="solid"/>
            </a:ln>
          </spPr>
          <cat>
            <numRef>
              <f>'Riepilogo Mensile'!$I$12:$I$19</f>
            </numRef>
          </cat>
          <val>
            <numRef>
              <f>'Riepilogo Mensile'!$J$12:$J$19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Andamento Saldo Mensile</a:t>
            </a:r>
          </a:p>
        </rich>
      </tx>
    </title>
    <plotArea>
      <lineChart>
        <grouping val="standard"/>
        <ser>
          <idx val="0"/>
          <order val="0"/>
          <tx>
            <strRef>
              <f>'Riepilogo Mensile'!G4</f>
            </strRef>
          </tx>
          <spPr>
            <a:ln xmlns:a="http://schemas.openxmlformats.org/drawingml/2006/main">
              <a:solidFill>
                <a:srgbClr val="0F766E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'Riepilogo Mensile'!$B$5:$B$7</f>
            </numRef>
          </cat>
          <val>
            <numRef>
              <f>'Riepilogo Mensile'!$G$5:$G$7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Mese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Euro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_rels/drawing2.xml.rels><Relationships xmlns="http://schemas.openxmlformats.org/package/2006/relationships"><Relationship Type="http://schemas.openxmlformats.org/officeDocument/2006/relationships/chart" Target="/xl/charts/chart3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10</row>
      <rowOff>0</rowOff>
    </from>
    <ext cx="792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8</col>
      <colOff>0</colOff>
      <row>10</row>
      <rowOff>0</rowOff>
    </from>
    <ext cx="6480000" cy="432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0</col>
      <colOff>0</colOff>
      <row>21</row>
      <rowOff>0</rowOff>
    </from>
    <ext cx="792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4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tabColor rgb="000F766E"/>
    <outlinePr summaryBelow="1" summaryRight="1"/>
    <pageSetUpPr fitToPage="1"/>
  </sheetPr>
  <dimension ref="A1:I36"/>
  <sheetViews>
    <sheetView showGridLines="0" workbookViewId="0">
      <selection activeCell="A1" sqref="A1"/>
    </sheetView>
  </sheetViews>
  <sheetFormatPr baseColWidth="8" defaultRowHeight="15"/>
  <cols>
    <col width="6" customWidth="1" min="1" max="1"/>
    <col width="13" customWidth="1" min="2" max="2"/>
    <col width="18" customWidth="1" min="3" max="3"/>
    <col width="30" customWidth="1" min="4" max="4"/>
    <col width="16" customWidth="1" min="5" max="5"/>
    <col width="8" customWidth="1" min="6" max="6"/>
    <col width="14" customWidth="1" min="7" max="7"/>
    <col width="10" customWidth="1" min="8" max="8"/>
    <col width="20" customWidth="1" min="9" max="9"/>
  </cols>
  <sheetData>
    <row r="1" ht="20" customHeight="1">
      <c r="A1" s="1" t="inlineStr">
        <is>
          <t>CONDOMINIO VIA ROMA 15 — REGISTRO SPESE</t>
        </is>
      </c>
    </row>
    <row r="2" ht="30" customHeight="1">
      <c r="A2" s="2" t="inlineStr">
        <is>
          <t>Aggiornato al: 16/03/2026  |  Gestione spese condominiali anno 2026</t>
        </is>
      </c>
    </row>
    <row r="3" ht="16" customHeight="1">
      <c r="A3" t="inlineStr"/>
    </row>
    <row r="4" ht="28" customHeight="1">
      <c r="A4" s="3" t="inlineStr">
        <is>
          <t>N°</t>
        </is>
      </c>
      <c r="B4" s="3" t="inlineStr">
        <is>
          <t>Data</t>
        </is>
      </c>
      <c r="C4" s="3" t="inlineStr">
        <is>
          <t>Categoria</t>
        </is>
      </c>
      <c r="D4" s="3" t="inlineStr">
        <is>
          <t>Descrizione / Fornitore</t>
        </is>
      </c>
      <c r="E4" s="3" t="inlineStr">
        <is>
          <t>Importo (€)</t>
        </is>
      </c>
      <c r="F4" s="3" t="inlineStr">
        <is>
          <t>IVA %</t>
        </is>
      </c>
      <c r="G4" s="3" t="inlineStr">
        <is>
          <t>Totale IVA (€)</t>
        </is>
      </c>
      <c r="H4" s="3" t="inlineStr">
        <is>
          <t>Pagato</t>
        </is>
      </c>
      <c r="I4" s="3" t="inlineStr">
        <is>
          <t>Note</t>
        </is>
      </c>
    </row>
    <row r="5" ht="18" customHeight="1">
      <c r="A5" s="4" t="n">
        <v>1</v>
      </c>
      <c r="B5" s="5" t="n">
        <v>46025</v>
      </c>
      <c r="C5" s="4" t="inlineStr">
        <is>
          <t>Assicurazioni</t>
        </is>
      </c>
      <c r="D5" s="4" t="inlineStr">
        <is>
          <t>Eni Gas e Luce</t>
        </is>
      </c>
      <c r="E5" s="6" t="n">
        <v>949.21</v>
      </c>
      <c r="F5" s="7" t="n">
        <v>10</v>
      </c>
      <c r="G5" s="8">
        <f>E5*(1+F5/100)</f>
        <v/>
      </c>
      <c r="H5" s="9" t="inlineStr">
        <is>
          <t>Sì</t>
        </is>
      </c>
      <c r="I5" s="4" t="inlineStr"/>
    </row>
    <row r="6" ht="18" customHeight="1">
      <c r="A6" s="10" t="n">
        <v>2</v>
      </c>
      <c r="B6" s="11" t="n">
        <v>46025</v>
      </c>
      <c r="C6" s="10" t="inlineStr">
        <is>
          <t>Assicurazioni</t>
        </is>
      </c>
      <c r="D6" s="10" t="inlineStr">
        <is>
          <t>Tecno Manutenzioni Srl</t>
        </is>
      </c>
      <c r="E6" s="12" t="n">
        <v>733.8200000000001</v>
      </c>
      <c r="F6" s="13" t="n">
        <v>22</v>
      </c>
      <c r="G6" s="8">
        <f>E6*(1+F6/100)</f>
        <v/>
      </c>
      <c r="H6" s="9" t="inlineStr">
        <is>
          <t>Sì</t>
        </is>
      </c>
      <c r="I6" s="10" t="inlineStr"/>
    </row>
    <row r="7" ht="18" customHeight="1">
      <c r="A7" s="4" t="n">
        <v>3</v>
      </c>
      <c r="B7" s="5" t="n">
        <v>46026</v>
      </c>
      <c r="C7" s="4" t="inlineStr">
        <is>
          <t>Pulizie</t>
        </is>
      </c>
      <c r="D7" s="4" t="inlineStr">
        <is>
          <t>Studio Amm. Rossi</t>
        </is>
      </c>
      <c r="E7" s="6" t="n">
        <v>501.21</v>
      </c>
      <c r="F7" s="7" t="n">
        <v>10</v>
      </c>
      <c r="G7" s="8">
        <f>E7*(1+F7/100)</f>
        <v/>
      </c>
      <c r="H7" s="9" t="inlineStr">
        <is>
          <t>Sì</t>
        </is>
      </c>
      <c r="I7" s="4" t="inlineStr"/>
    </row>
    <row r="8" ht="18" customHeight="1">
      <c r="A8" s="10" t="n">
        <v>4</v>
      </c>
      <c r="B8" s="11" t="n">
        <v>46028</v>
      </c>
      <c r="C8" s="10" t="inlineStr">
        <is>
          <t>Giardino</t>
        </is>
      </c>
      <c r="D8" s="10" t="inlineStr">
        <is>
          <t>Giardini Verdi Sas</t>
        </is>
      </c>
      <c r="E8" s="12" t="n">
        <v>440.35</v>
      </c>
      <c r="F8" s="13" t="n">
        <v>22</v>
      </c>
      <c r="G8" s="8">
        <f>E8*(1+F8/100)</f>
        <v/>
      </c>
      <c r="H8" s="9" t="inlineStr">
        <is>
          <t>Sì</t>
        </is>
      </c>
      <c r="I8" s="10" t="inlineStr"/>
    </row>
    <row r="9" ht="18" customHeight="1">
      <c r="A9" s="4" t="n">
        <v>5</v>
      </c>
      <c r="B9" s="5" t="n">
        <v>46035</v>
      </c>
      <c r="C9" s="4" t="inlineStr">
        <is>
          <t>Amministrazione</t>
        </is>
      </c>
      <c r="D9" s="4" t="inlineStr">
        <is>
          <t>Assicurazioni Generali</t>
        </is>
      </c>
      <c r="E9" s="6" t="n">
        <v>457.74</v>
      </c>
      <c r="F9" s="7" t="n">
        <v>22</v>
      </c>
      <c r="G9" s="8">
        <f>E9*(1+F9/100)</f>
        <v/>
      </c>
      <c r="H9" s="9" t="inlineStr">
        <is>
          <t>Sì</t>
        </is>
      </c>
      <c r="I9" s="4" t="inlineStr"/>
    </row>
    <row r="10" ht="18" customHeight="1">
      <c r="A10" s="10" t="n">
        <v>6</v>
      </c>
      <c r="B10" s="11" t="n">
        <v>46040</v>
      </c>
      <c r="C10" s="10" t="inlineStr">
        <is>
          <t>Manutenzione</t>
        </is>
      </c>
      <c r="D10" s="10" t="inlineStr">
        <is>
          <t>Otis Ascensori</t>
        </is>
      </c>
      <c r="E10" s="12" t="n">
        <v>215.54</v>
      </c>
      <c r="F10" s="13" t="n">
        <v>22</v>
      </c>
      <c r="G10" s="8">
        <f>E10*(1+F10/100)</f>
        <v/>
      </c>
      <c r="H10" s="9" t="inlineStr">
        <is>
          <t>Sì</t>
        </is>
      </c>
      <c r="I10" s="10" t="inlineStr"/>
    </row>
    <row r="11" ht="18" customHeight="1">
      <c r="A11" s="4" t="n">
        <v>7</v>
      </c>
      <c r="B11" s="5" t="n">
        <v>46041</v>
      </c>
      <c r="C11" s="4" t="inlineStr">
        <is>
          <t>Assicurazioni</t>
        </is>
      </c>
      <c r="D11" s="4" t="inlineStr">
        <is>
          <t>Tecno Manutenzioni Srl</t>
        </is>
      </c>
      <c r="E11" s="6" t="n">
        <v>158.82</v>
      </c>
      <c r="F11" s="7" t="n">
        <v>10</v>
      </c>
      <c r="G11" s="8">
        <f>E11*(1+F11/100)</f>
        <v/>
      </c>
      <c r="H11" s="9" t="inlineStr">
        <is>
          <t>Sì</t>
        </is>
      </c>
      <c r="I11" s="4" t="inlineStr"/>
    </row>
    <row r="12" ht="18" customHeight="1">
      <c r="A12" s="10" t="n">
        <v>8</v>
      </c>
      <c r="B12" s="11" t="n">
        <v>46042</v>
      </c>
      <c r="C12" s="10" t="inlineStr">
        <is>
          <t>Utenze</t>
        </is>
      </c>
      <c r="D12" s="10" t="inlineStr">
        <is>
          <t>Assicurazioni Generali</t>
        </is>
      </c>
      <c r="E12" s="12" t="n">
        <v>1334.1</v>
      </c>
      <c r="F12" s="13" t="n">
        <v>10</v>
      </c>
      <c r="G12" s="8">
        <f>E12*(1+F12/100)</f>
        <v/>
      </c>
      <c r="H12" s="14" t="inlineStr">
        <is>
          <t>No</t>
        </is>
      </c>
      <c r="I12" s="10" t="inlineStr"/>
    </row>
    <row r="13" ht="18" customHeight="1">
      <c r="A13" s="4" t="n">
        <v>9</v>
      </c>
      <c r="B13" s="5" t="n">
        <v>46044</v>
      </c>
      <c r="C13" s="4" t="inlineStr">
        <is>
          <t>Straordinari</t>
        </is>
      </c>
      <c r="D13" s="4" t="inlineStr">
        <is>
          <t>Tecno Manutenzioni Srl</t>
        </is>
      </c>
      <c r="E13" s="6" t="n">
        <v>1095.65</v>
      </c>
      <c r="F13" s="7" t="n">
        <v>10</v>
      </c>
      <c r="G13" s="8">
        <f>E13*(1+F13/100)</f>
        <v/>
      </c>
      <c r="H13" s="9" t="inlineStr">
        <is>
          <t>Sì</t>
        </is>
      </c>
      <c r="I13" s="4" t="inlineStr"/>
    </row>
    <row r="14" ht="18" customHeight="1">
      <c r="A14" s="10" t="n">
        <v>10</v>
      </c>
      <c r="B14" s="11" t="n">
        <v>46045</v>
      </c>
      <c r="C14" s="10" t="inlineStr">
        <is>
          <t>Straordinari</t>
        </is>
      </c>
      <c r="D14" s="10" t="inlineStr">
        <is>
          <t>Otis Ascensori</t>
        </is>
      </c>
      <c r="E14" s="12" t="n">
        <v>459.16</v>
      </c>
      <c r="F14" s="13" t="n">
        <v>22</v>
      </c>
      <c r="G14" s="8">
        <f>E14*(1+F14/100)</f>
        <v/>
      </c>
      <c r="H14" s="9" t="inlineStr">
        <is>
          <t>Sì</t>
        </is>
      </c>
      <c r="I14" s="10" t="inlineStr"/>
    </row>
    <row r="15" ht="18" customHeight="1">
      <c r="A15" s="4" t="n">
        <v>11</v>
      </c>
      <c r="B15" s="5" t="n">
        <v>46047</v>
      </c>
      <c r="C15" s="4" t="inlineStr">
        <is>
          <t>Utenze</t>
        </is>
      </c>
      <c r="D15" s="4" t="inlineStr">
        <is>
          <t>Otis Ascensori</t>
        </is>
      </c>
      <c r="E15" s="6" t="n">
        <v>665.23</v>
      </c>
      <c r="F15" s="7" t="n">
        <v>10</v>
      </c>
      <c r="G15" s="8">
        <f>E15*(1+F15/100)</f>
        <v/>
      </c>
      <c r="H15" s="9" t="inlineStr">
        <is>
          <t>Sì</t>
        </is>
      </c>
      <c r="I15" s="4" t="inlineStr"/>
    </row>
    <row r="16" ht="18" customHeight="1">
      <c r="A16" s="10" t="n">
        <v>12</v>
      </c>
      <c r="B16" s="11" t="n">
        <v>46047</v>
      </c>
      <c r="C16" s="10" t="inlineStr">
        <is>
          <t>Giardino</t>
        </is>
      </c>
      <c r="D16" s="10" t="inlineStr">
        <is>
          <t>Tecno Manutenzioni Srl</t>
        </is>
      </c>
      <c r="E16" s="12" t="n">
        <v>239.52</v>
      </c>
      <c r="F16" s="13" t="n">
        <v>10</v>
      </c>
      <c r="G16" s="8">
        <f>E16*(1+F16/100)</f>
        <v/>
      </c>
      <c r="H16" s="9" t="inlineStr">
        <is>
          <t>Sì</t>
        </is>
      </c>
      <c r="I16" s="10" t="inlineStr"/>
    </row>
    <row r="17" ht="18" customHeight="1">
      <c r="A17" s="4" t="n">
        <v>13</v>
      </c>
      <c r="B17" s="5" t="n">
        <v>46050</v>
      </c>
      <c r="C17" s="4" t="inlineStr">
        <is>
          <t>Giardino</t>
        </is>
      </c>
      <c r="D17" s="4" t="inlineStr">
        <is>
          <t>Varie</t>
        </is>
      </c>
      <c r="E17" s="6" t="n">
        <v>534.98</v>
      </c>
      <c r="F17" s="7" t="n">
        <v>10</v>
      </c>
      <c r="G17" s="8">
        <f>E17*(1+F17/100)</f>
        <v/>
      </c>
      <c r="H17" s="14" t="inlineStr">
        <is>
          <t>No</t>
        </is>
      </c>
      <c r="I17" s="4" t="inlineStr"/>
    </row>
    <row r="18" ht="18" customHeight="1">
      <c r="A18" s="10" t="n">
        <v>14</v>
      </c>
      <c r="B18" s="11" t="n">
        <v>46056</v>
      </c>
      <c r="C18" s="10" t="inlineStr">
        <is>
          <t>Pulizie</t>
        </is>
      </c>
      <c r="D18" s="10" t="inlineStr">
        <is>
          <t>Tecno Manutenzioni Srl</t>
        </is>
      </c>
      <c r="E18" s="12" t="n">
        <v>342.89</v>
      </c>
      <c r="F18" s="13" t="n">
        <v>10</v>
      </c>
      <c r="G18" s="8">
        <f>E18*(1+F18/100)</f>
        <v/>
      </c>
      <c r="H18" s="14" t="inlineStr">
        <is>
          <t>No</t>
        </is>
      </c>
      <c r="I18" s="10" t="inlineStr"/>
    </row>
    <row r="19" ht="18" customHeight="1">
      <c r="A19" s="4" t="n">
        <v>15</v>
      </c>
      <c r="B19" s="5" t="n">
        <v>46057</v>
      </c>
      <c r="C19" s="4" t="inlineStr">
        <is>
          <t>Amministrazione</t>
        </is>
      </c>
      <c r="D19" s="4" t="inlineStr">
        <is>
          <t>Otis Ascensori</t>
        </is>
      </c>
      <c r="E19" s="6" t="n">
        <v>352.03</v>
      </c>
      <c r="F19" s="7" t="n">
        <v>10</v>
      </c>
      <c r="G19" s="8">
        <f>E19*(1+F19/100)</f>
        <v/>
      </c>
      <c r="H19" s="9" t="inlineStr">
        <is>
          <t>Sì</t>
        </is>
      </c>
      <c r="I19" s="4" t="inlineStr"/>
    </row>
    <row r="20" ht="18" customHeight="1">
      <c r="A20" s="10" t="n">
        <v>16</v>
      </c>
      <c r="B20" s="11" t="n">
        <v>46058</v>
      </c>
      <c r="C20" s="10" t="inlineStr">
        <is>
          <t>Amministrazione</t>
        </is>
      </c>
      <c r="D20" s="10" t="inlineStr">
        <is>
          <t>Enel Energia</t>
        </is>
      </c>
      <c r="E20" s="12" t="n">
        <v>504.2</v>
      </c>
      <c r="F20" s="13" t="n">
        <v>22</v>
      </c>
      <c r="G20" s="8">
        <f>E20*(1+F20/100)</f>
        <v/>
      </c>
      <c r="H20" s="14" t="inlineStr">
        <is>
          <t>No</t>
        </is>
      </c>
      <c r="I20" s="10" t="inlineStr"/>
    </row>
    <row r="21" ht="18" customHeight="1">
      <c r="A21" s="4" t="n">
        <v>17</v>
      </c>
      <c r="B21" s="5" t="n">
        <v>46070</v>
      </c>
      <c r="C21" s="4" t="inlineStr">
        <is>
          <t>Utenze</t>
        </is>
      </c>
      <c r="D21" s="4" t="inlineStr">
        <is>
          <t>Assicurazioni Generali</t>
        </is>
      </c>
      <c r="E21" s="6" t="n">
        <v>1649.72</v>
      </c>
      <c r="F21" s="7" t="n">
        <v>22</v>
      </c>
      <c r="G21" s="8">
        <f>E21*(1+F21/100)</f>
        <v/>
      </c>
      <c r="H21" s="9" t="inlineStr">
        <is>
          <t>Sì</t>
        </is>
      </c>
      <c r="I21" s="4" t="inlineStr"/>
    </row>
    <row r="22" ht="18" customHeight="1">
      <c r="A22" s="10" t="n">
        <v>18</v>
      </c>
      <c r="B22" s="11" t="n">
        <v>46071</v>
      </c>
      <c r="C22" s="10" t="inlineStr">
        <is>
          <t>Pulizie</t>
        </is>
      </c>
      <c r="D22" s="10" t="inlineStr">
        <is>
          <t>Tecno Manutenzioni Srl</t>
        </is>
      </c>
      <c r="E22" s="12" t="n">
        <v>1252.54</v>
      </c>
      <c r="F22" s="13" t="n">
        <v>22</v>
      </c>
      <c r="G22" s="8">
        <f>E22*(1+F22/100)</f>
        <v/>
      </c>
      <c r="H22" s="9" t="inlineStr">
        <is>
          <t>Sì</t>
        </is>
      </c>
      <c r="I22" s="10" t="inlineStr"/>
    </row>
    <row r="23" ht="18" customHeight="1">
      <c r="A23" s="4" t="n">
        <v>19</v>
      </c>
      <c r="B23" s="5" t="n">
        <v>46072</v>
      </c>
      <c r="C23" s="4" t="inlineStr">
        <is>
          <t>Giardino</t>
        </is>
      </c>
      <c r="D23" s="4" t="inlineStr">
        <is>
          <t>Eni Gas e Luce</t>
        </is>
      </c>
      <c r="E23" s="6" t="n">
        <v>1207.35</v>
      </c>
      <c r="F23" s="7" t="n">
        <v>22</v>
      </c>
      <c r="G23" s="8">
        <f>E23*(1+F23/100)</f>
        <v/>
      </c>
      <c r="H23" s="14" t="inlineStr">
        <is>
          <t>No</t>
        </is>
      </c>
      <c r="I23" s="4" t="inlineStr"/>
    </row>
    <row r="24" ht="18" customHeight="1">
      <c r="A24" s="10" t="n">
        <v>20</v>
      </c>
      <c r="B24" s="11" t="n">
        <v>46072</v>
      </c>
      <c r="C24" s="10" t="inlineStr">
        <is>
          <t>Ascensore</t>
        </is>
      </c>
      <c r="D24" s="10" t="inlineStr">
        <is>
          <t>Giardini Verdi Sas</t>
        </is>
      </c>
      <c r="E24" s="12" t="n">
        <v>457.23</v>
      </c>
      <c r="F24" s="13" t="n">
        <v>10</v>
      </c>
      <c r="G24" s="8">
        <f>E24*(1+F24/100)</f>
        <v/>
      </c>
      <c r="H24" s="14" t="inlineStr">
        <is>
          <t>No</t>
        </is>
      </c>
      <c r="I24" s="10" t="inlineStr"/>
    </row>
    <row r="25" ht="18" customHeight="1">
      <c r="A25" s="4" t="n">
        <v>21</v>
      </c>
      <c r="B25" s="5" t="n">
        <v>46073</v>
      </c>
      <c r="C25" s="4" t="inlineStr">
        <is>
          <t>Manutenzione</t>
        </is>
      </c>
      <c r="D25" s="4" t="inlineStr">
        <is>
          <t>Otis Ascensori</t>
        </is>
      </c>
      <c r="E25" s="6" t="n">
        <v>736.39</v>
      </c>
      <c r="F25" s="7" t="n">
        <v>22</v>
      </c>
      <c r="G25" s="8">
        <f>E25*(1+F25/100)</f>
        <v/>
      </c>
      <c r="H25" s="9" t="inlineStr">
        <is>
          <t>Sì</t>
        </is>
      </c>
      <c r="I25" s="4" t="inlineStr"/>
    </row>
    <row r="26" ht="18" customHeight="1">
      <c r="A26" s="10" t="n">
        <v>22</v>
      </c>
      <c r="B26" s="11" t="n">
        <v>46080</v>
      </c>
      <c r="C26" s="10" t="inlineStr">
        <is>
          <t>Pulizie</t>
        </is>
      </c>
      <c r="D26" s="10" t="inlineStr">
        <is>
          <t>Giardini Verdi Sas</t>
        </is>
      </c>
      <c r="E26" s="12" t="n">
        <v>770</v>
      </c>
      <c r="F26" s="13" t="n">
        <v>10</v>
      </c>
      <c r="G26" s="8">
        <f>E26*(1+F26/100)</f>
        <v/>
      </c>
      <c r="H26" s="9" t="inlineStr">
        <is>
          <t>Sì</t>
        </is>
      </c>
      <c r="I26" s="10" t="inlineStr"/>
    </row>
    <row r="27" ht="18" customHeight="1">
      <c r="A27" s="4" t="n">
        <v>23</v>
      </c>
      <c r="B27" s="5" t="n">
        <v>46082</v>
      </c>
      <c r="C27" s="4" t="inlineStr">
        <is>
          <t>Altro</t>
        </is>
      </c>
      <c r="D27" s="4" t="inlineStr">
        <is>
          <t>Assicurazioni Generali</t>
        </is>
      </c>
      <c r="E27" s="6" t="n">
        <v>475.8</v>
      </c>
      <c r="F27" s="7" t="n">
        <v>10</v>
      </c>
      <c r="G27" s="8">
        <f>E27*(1+F27/100)</f>
        <v/>
      </c>
      <c r="H27" s="9" t="inlineStr">
        <is>
          <t>Sì</t>
        </is>
      </c>
      <c r="I27" s="4" t="inlineStr"/>
    </row>
    <row r="28" ht="18" customHeight="1">
      <c r="A28" s="10" t="n">
        <v>24</v>
      </c>
      <c r="B28" s="11" t="n">
        <v>46083</v>
      </c>
      <c r="C28" s="10" t="inlineStr">
        <is>
          <t>Assicurazioni</t>
        </is>
      </c>
      <c r="D28" s="10" t="inlineStr">
        <is>
          <t>Varie</t>
        </is>
      </c>
      <c r="E28" s="12" t="n">
        <v>1708.75</v>
      </c>
      <c r="F28" s="13" t="n">
        <v>10</v>
      </c>
      <c r="G28" s="8">
        <f>E28*(1+F28/100)</f>
        <v/>
      </c>
      <c r="H28" s="14" t="inlineStr">
        <is>
          <t>No</t>
        </is>
      </c>
      <c r="I28" s="10" t="inlineStr"/>
    </row>
    <row r="29" ht="18" customHeight="1">
      <c r="A29" s="4" t="n">
        <v>25</v>
      </c>
      <c r="B29" s="5" t="n">
        <v>46084</v>
      </c>
      <c r="C29" s="4" t="inlineStr">
        <is>
          <t>Pulizie</t>
        </is>
      </c>
      <c r="D29" s="4" t="inlineStr">
        <is>
          <t>Eni Gas e Luce</t>
        </is>
      </c>
      <c r="E29" s="6" t="n">
        <v>195.93</v>
      </c>
      <c r="F29" s="7" t="n">
        <v>10</v>
      </c>
      <c r="G29" s="8">
        <f>E29*(1+F29/100)</f>
        <v/>
      </c>
      <c r="H29" s="9" t="inlineStr">
        <is>
          <t>Sì</t>
        </is>
      </c>
      <c r="I29" s="4" t="inlineStr"/>
    </row>
    <row r="30" ht="18" customHeight="1">
      <c r="A30" s="10" t="n">
        <v>26</v>
      </c>
      <c r="B30" s="11" t="n">
        <v>46093</v>
      </c>
      <c r="C30" s="10" t="inlineStr">
        <is>
          <t>Utenze</t>
        </is>
      </c>
      <c r="D30" s="10" t="inlineStr">
        <is>
          <t>Assicurazioni Generali</t>
        </is>
      </c>
      <c r="E30" s="12" t="n">
        <v>1720.02</v>
      </c>
      <c r="F30" s="13" t="n">
        <v>10</v>
      </c>
      <c r="G30" s="8">
        <f>E30*(1+F30/100)</f>
        <v/>
      </c>
      <c r="H30" s="9" t="inlineStr">
        <is>
          <t>Sì</t>
        </is>
      </c>
      <c r="I30" s="10" t="inlineStr"/>
    </row>
    <row r="31" ht="18" customHeight="1">
      <c r="A31" s="4" t="n">
        <v>27</v>
      </c>
      <c r="B31" s="5" t="n">
        <v>46097</v>
      </c>
      <c r="C31" s="4" t="inlineStr">
        <is>
          <t>Pulizie</t>
        </is>
      </c>
      <c r="D31" s="4" t="inlineStr">
        <is>
          <t>Tecno Manutenzioni Srl</t>
        </is>
      </c>
      <c r="E31" s="6" t="n">
        <v>1678.05</v>
      </c>
      <c r="F31" s="7" t="n">
        <v>22</v>
      </c>
      <c r="G31" s="8">
        <f>E31*(1+F31/100)</f>
        <v/>
      </c>
      <c r="H31" s="9" t="inlineStr">
        <is>
          <t>Sì</t>
        </is>
      </c>
      <c r="I31" s="4" t="inlineStr"/>
    </row>
    <row r="32" ht="18" customHeight="1">
      <c r="A32" s="10" t="n">
        <v>28</v>
      </c>
      <c r="B32" s="11" t="n">
        <v>46098</v>
      </c>
      <c r="C32" s="10" t="inlineStr">
        <is>
          <t>Impianti</t>
        </is>
      </c>
      <c r="D32" s="10" t="inlineStr">
        <is>
          <t>Tecno Manutenzioni Srl</t>
        </is>
      </c>
      <c r="E32" s="12" t="n">
        <v>506.4</v>
      </c>
      <c r="F32" s="13" t="n">
        <v>10</v>
      </c>
      <c r="G32" s="8">
        <f>E32*(1+F32/100)</f>
        <v/>
      </c>
      <c r="H32" s="9" t="inlineStr">
        <is>
          <t>Sì</t>
        </is>
      </c>
      <c r="I32" s="10" t="inlineStr"/>
    </row>
    <row r="33" ht="18" customHeight="1">
      <c r="A33" s="4" t="n">
        <v>29</v>
      </c>
      <c r="B33" s="5" t="n">
        <v>46099</v>
      </c>
      <c r="C33" s="4" t="inlineStr">
        <is>
          <t>Utenze</t>
        </is>
      </c>
      <c r="D33" s="4" t="inlineStr">
        <is>
          <t>Studio Amm. Rossi</t>
        </is>
      </c>
      <c r="E33" s="6" t="n">
        <v>987.6</v>
      </c>
      <c r="F33" s="7" t="n">
        <v>22</v>
      </c>
      <c r="G33" s="8">
        <f>E33*(1+F33/100)</f>
        <v/>
      </c>
      <c r="H33" s="9" t="inlineStr">
        <is>
          <t>Sì</t>
        </is>
      </c>
      <c r="I33" s="4" t="inlineStr"/>
    </row>
    <row r="34" ht="18" customHeight="1">
      <c r="A34" s="10" t="n">
        <v>30</v>
      </c>
      <c r="B34" s="11" t="n">
        <v>46099</v>
      </c>
      <c r="C34" s="10" t="inlineStr">
        <is>
          <t>Assicurazioni</t>
        </is>
      </c>
      <c r="D34" s="10" t="inlineStr">
        <is>
          <t>Studio Amm. Rossi</t>
        </is>
      </c>
      <c r="E34" s="12" t="n">
        <v>766.27</v>
      </c>
      <c r="F34" s="13" t="n">
        <v>22</v>
      </c>
      <c r="G34" s="8">
        <f>E34*(1+F34/100)</f>
        <v/>
      </c>
      <c r="H34" s="14" t="inlineStr">
        <is>
          <t>No</t>
        </is>
      </c>
      <c r="I34" s="10" t="inlineStr"/>
    </row>
    <row r="35" ht="18" customHeight="1">
      <c r="A35" s="4" t="n">
        <v>31</v>
      </c>
      <c r="B35" s="5" t="n">
        <v>46108</v>
      </c>
      <c r="C35" s="4" t="inlineStr">
        <is>
          <t>Manutenzione</t>
        </is>
      </c>
      <c r="D35" s="4" t="inlineStr">
        <is>
          <t>Assicurazioni Generali</t>
        </is>
      </c>
      <c r="E35" s="6" t="n">
        <v>1397.24</v>
      </c>
      <c r="F35" s="7" t="n">
        <v>10</v>
      </c>
      <c r="G35" s="8">
        <f>E35*(1+F35/100)</f>
        <v/>
      </c>
      <c r="H35" s="14" t="inlineStr">
        <is>
          <t>No</t>
        </is>
      </c>
      <c r="I35" s="4" t="inlineStr"/>
    </row>
    <row r="36" ht="22" customHeight="1">
      <c r="A36" s="15" t="inlineStr">
        <is>
          <t>TOTALI</t>
        </is>
      </c>
      <c r="E36" s="16">
        <f>SUM(E5:E35)</f>
        <v/>
      </c>
      <c r="F36" s="17" t="inlineStr"/>
      <c r="G36" s="16">
        <f>SUM(G5:G35)</f>
        <v/>
      </c>
      <c r="H36" s="17" t="n"/>
      <c r="I36" s="17" t="n"/>
    </row>
  </sheetData>
  <mergeCells count="4">
    <mergeCell ref="A1:I1"/>
    <mergeCell ref="A2:I2"/>
    <mergeCell ref="A3:I3"/>
    <mergeCell ref="A36:D36"/>
  </mergeCells>
  <conditionalFormatting sqref="A5:I35">
    <cfRule type="expression" priority="1" dxfId="0">
      <formula>$H5="No"</formula>
    </cfRule>
  </conditionalFormatting>
  <dataValidations count="3">
    <dataValidation sqref="C5:C500" showErrorMessage="1" showInputMessage="1" allowBlank="1" type="list">
      <formula1>"Pulizie,Manutenzione,Utenze,Assicurazioni,Amministrazione,Giardino,Ascensore,Impianti,Straordinari,Altro"</formula1>
    </dataValidation>
    <dataValidation sqref="H5:H500" showErrorMessage="1" showInputMessage="1" allowBlank="0" type="list">
      <formula1>"Sì,No"</formula1>
    </dataValidation>
    <dataValidation sqref="F5:F500" showErrorMessage="1" showInputMessage="1" allowBlank="0" type="list">
      <formula1>"0,4,10,22"</formula1>
    </dataValidation>
  </dataValidations>
  <pageMargins left="0.5" right="0.5" top="0.75" bottom="0.75" header="0.5" footer="0.5"/>
  <pageSetup orientation="landscape" fitToHeight="0" fitToWidth="1"/>
</worksheet>
</file>

<file path=xl/worksheets/sheet2.xml><?xml version="1.0" encoding="utf-8"?>
<worksheet xmlns="http://schemas.openxmlformats.org/spreadsheetml/2006/main">
  <sheetPr>
    <tabColor rgb="0014B8A6"/>
    <outlinePr summaryBelow="1" summaryRight="1"/>
    <pageSetUpPr fitToPage="1"/>
  </sheetPr>
  <dimension ref="A1:Q17"/>
  <sheetViews>
    <sheetView showGridLines="0" workbookViewId="0">
      <selection activeCell="A1" sqref="A1"/>
    </sheetView>
  </sheetViews>
  <sheetFormatPr baseColWidth="8" defaultRowHeight="15"/>
  <cols>
    <col width="5" customWidth="1" min="1" max="1"/>
    <col width="16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0" customWidth="1" min="8" max="8"/>
    <col width="10" customWidth="1" min="9" max="9"/>
    <col width="10" customWidth="1" min="10" max="10"/>
    <col width="10" customWidth="1" min="11" max="11"/>
    <col width="10" customWidth="1" min="12" max="12"/>
    <col width="10" customWidth="1" min="13" max="13"/>
    <col width="10" customWidth="1" min="14" max="14"/>
    <col width="10" customWidth="1" min="15" max="15"/>
    <col width="12" customWidth="1" min="16" max="16"/>
    <col width="12" customWidth="1" min="17" max="17"/>
  </cols>
  <sheetData>
    <row r="1" ht="20" customHeight="1">
      <c r="A1" s="1" t="inlineStr">
        <is>
          <t>CONDOMINIO VIA ROMA 15 — QUOTE CONDÒMINI 2026</t>
        </is>
      </c>
    </row>
    <row r="2" ht="28" customHeight="1">
      <c r="A2" s="2" t="inlineStr">
        <is>
          <t>Aggiornato al 16/03/2026 — Riepilogo pagamenti mensili per unità immobiliare</t>
        </is>
      </c>
    </row>
    <row r="3" ht="16" customHeight="1">
      <c r="A3" t="inlineStr"/>
    </row>
    <row r="4" ht="28" customHeight="1">
      <c r="A4" s="3" t="inlineStr">
        <is>
          <t>N°</t>
        </is>
      </c>
      <c r="B4" s="3" t="inlineStr">
        <is>
          <t>Unità</t>
        </is>
      </c>
      <c r="C4" s="3" t="inlineStr">
        <is>
          <t>Quota/Mese</t>
        </is>
      </c>
      <c r="D4" s="18" t="inlineStr">
        <is>
          <t>Gennaio</t>
        </is>
      </c>
      <c r="E4" s="18" t="inlineStr">
        <is>
          <t>Febbraio</t>
        </is>
      </c>
      <c r="F4" s="18" t="inlineStr">
        <is>
          <t>Marzo</t>
        </is>
      </c>
      <c r="G4" s="3" t="inlineStr">
        <is>
          <t>Totale Dovuto</t>
        </is>
      </c>
      <c r="H4" s="3" t="inlineStr">
        <is>
          <t>Totale Pagato</t>
        </is>
      </c>
      <c r="I4" s="3" t="inlineStr">
        <is>
          <t>Saldo</t>
        </is>
      </c>
    </row>
    <row r="5" ht="20" customHeight="1">
      <c r="A5" s="4" t="n">
        <v>1</v>
      </c>
      <c r="B5" s="19" t="inlineStr">
        <is>
          <t>Interno 1</t>
        </is>
      </c>
      <c r="C5" s="20" t="n">
        <v>180</v>
      </c>
      <c r="D5" s="9" t="inlineStr">
        <is>
          <t>Sì</t>
        </is>
      </c>
      <c r="E5" s="9" t="inlineStr">
        <is>
          <t>Sì</t>
        </is>
      </c>
      <c r="F5" s="14" t="inlineStr">
        <is>
          <t>No</t>
        </is>
      </c>
      <c r="G5" s="8">
        <f>C5*3</f>
        <v/>
      </c>
      <c r="H5" s="8">
        <f>C5*(IF(D5="Sì",1,0)+IF(E5="Sì",1,0)+IF(F5="Sì",1,0))</f>
        <v/>
      </c>
      <c r="I5" s="21">
        <f>H5-G5</f>
        <v/>
      </c>
    </row>
    <row r="6" ht="20" customHeight="1">
      <c r="A6" s="10" t="n">
        <v>2</v>
      </c>
      <c r="B6" s="22" t="inlineStr">
        <is>
          <t>Interno 2</t>
        </is>
      </c>
      <c r="C6" s="20" t="n">
        <v>195</v>
      </c>
      <c r="D6" s="9" t="inlineStr">
        <is>
          <t>Sì</t>
        </is>
      </c>
      <c r="E6" s="9" t="inlineStr">
        <is>
          <t>Sì</t>
        </is>
      </c>
      <c r="F6" s="14" t="inlineStr">
        <is>
          <t>No</t>
        </is>
      </c>
      <c r="G6" s="8">
        <f>C6*3</f>
        <v/>
      </c>
      <c r="H6" s="8">
        <f>C6*(IF(D6="Sì",1,0)+IF(E6="Sì",1,0)+IF(F6="Sì",1,0))</f>
        <v/>
      </c>
      <c r="I6" s="21">
        <f>H6-G6</f>
        <v/>
      </c>
    </row>
    <row r="7" ht="20" customHeight="1">
      <c r="A7" s="4" t="n">
        <v>3</v>
      </c>
      <c r="B7" s="19" t="inlineStr">
        <is>
          <t>Interno 3</t>
        </is>
      </c>
      <c r="C7" s="20" t="n">
        <v>170</v>
      </c>
      <c r="D7" s="9" t="inlineStr">
        <is>
          <t>Sì</t>
        </is>
      </c>
      <c r="E7" s="14" t="inlineStr">
        <is>
          <t>No</t>
        </is>
      </c>
      <c r="F7" s="14" t="inlineStr">
        <is>
          <t>No</t>
        </is>
      </c>
      <c r="G7" s="8">
        <f>C7*3</f>
        <v/>
      </c>
      <c r="H7" s="8">
        <f>C7*(IF(D7="Sì",1,0)+IF(E7="Sì",1,0)+IF(F7="Sì",1,0))</f>
        <v/>
      </c>
      <c r="I7" s="21">
        <f>H7-G7</f>
        <v/>
      </c>
    </row>
    <row r="8" ht="20" customHeight="1">
      <c r="A8" s="10" t="n">
        <v>4</v>
      </c>
      <c r="B8" s="22" t="inlineStr">
        <is>
          <t>Interno 4</t>
        </is>
      </c>
      <c r="C8" s="20" t="n">
        <v>185</v>
      </c>
      <c r="D8" s="9" t="inlineStr">
        <is>
          <t>Sì</t>
        </is>
      </c>
      <c r="E8" s="9" t="inlineStr">
        <is>
          <t>Sì</t>
        </is>
      </c>
      <c r="F8" s="14" t="inlineStr">
        <is>
          <t>No</t>
        </is>
      </c>
      <c r="G8" s="8">
        <f>C8*3</f>
        <v/>
      </c>
      <c r="H8" s="8">
        <f>C8*(IF(D8="Sì",1,0)+IF(E8="Sì",1,0)+IF(F8="Sì",1,0))</f>
        <v/>
      </c>
      <c r="I8" s="21">
        <f>H8-G8</f>
        <v/>
      </c>
    </row>
    <row r="9" ht="20" customHeight="1">
      <c r="A9" s="4" t="n">
        <v>5</v>
      </c>
      <c r="B9" s="19" t="inlineStr">
        <is>
          <t>Interno 5</t>
        </is>
      </c>
      <c r="C9" s="20" t="n">
        <v>190</v>
      </c>
      <c r="D9" s="9" t="inlineStr">
        <is>
          <t>Sì</t>
        </is>
      </c>
      <c r="E9" s="14" t="inlineStr">
        <is>
          <t>No</t>
        </is>
      </c>
      <c r="F9" s="14" t="inlineStr">
        <is>
          <t>No</t>
        </is>
      </c>
      <c r="G9" s="8">
        <f>C9*3</f>
        <v/>
      </c>
      <c r="H9" s="8">
        <f>C9*(IF(D9="Sì",1,0)+IF(E9="Sì",1,0)+IF(F9="Sì",1,0))</f>
        <v/>
      </c>
      <c r="I9" s="21">
        <f>H9-G9</f>
        <v/>
      </c>
    </row>
    <row r="10" ht="20" customHeight="1">
      <c r="A10" s="10" t="n">
        <v>6</v>
      </c>
      <c r="B10" s="22" t="inlineStr">
        <is>
          <t>Interno 6</t>
        </is>
      </c>
      <c r="C10" s="20" t="n">
        <v>175</v>
      </c>
      <c r="D10" s="9" t="inlineStr">
        <is>
          <t>Sì</t>
        </is>
      </c>
      <c r="E10" s="9" t="inlineStr">
        <is>
          <t>Sì</t>
        </is>
      </c>
      <c r="F10" s="14" t="inlineStr">
        <is>
          <t>No</t>
        </is>
      </c>
      <c r="G10" s="8">
        <f>C10*3</f>
        <v/>
      </c>
      <c r="H10" s="8">
        <f>C10*(IF(D10="Sì",1,0)+IF(E10="Sì",1,0)+IF(F10="Sì",1,0))</f>
        <v/>
      </c>
      <c r="I10" s="21">
        <f>H10-G10</f>
        <v/>
      </c>
    </row>
    <row r="11" ht="20" customHeight="1">
      <c r="A11" s="4" t="n">
        <v>7</v>
      </c>
      <c r="B11" s="19" t="inlineStr">
        <is>
          <t>Interno 7</t>
        </is>
      </c>
      <c r="C11" s="20" t="n">
        <v>180</v>
      </c>
      <c r="D11" s="9" t="inlineStr">
        <is>
          <t>Sì</t>
        </is>
      </c>
      <c r="E11" s="9" t="inlineStr">
        <is>
          <t>Sì</t>
        </is>
      </c>
      <c r="F11" s="9" t="inlineStr">
        <is>
          <t>Sì</t>
        </is>
      </c>
      <c r="G11" s="8">
        <f>C11*3</f>
        <v/>
      </c>
      <c r="H11" s="8">
        <f>C11*(IF(D11="Sì",1,0)+IF(E11="Sì",1,0)+IF(F11="Sì",1,0))</f>
        <v/>
      </c>
      <c r="I11" s="21">
        <f>H11-G11</f>
        <v/>
      </c>
    </row>
    <row r="12" ht="20" customHeight="1">
      <c r="A12" s="10" t="n">
        <v>8</v>
      </c>
      <c r="B12" s="22" t="inlineStr">
        <is>
          <t>Interno 8</t>
        </is>
      </c>
      <c r="C12" s="20" t="n">
        <v>195</v>
      </c>
      <c r="D12" s="14" t="inlineStr">
        <is>
          <t>No</t>
        </is>
      </c>
      <c r="E12" s="9" t="inlineStr">
        <is>
          <t>Sì</t>
        </is>
      </c>
      <c r="F12" s="9" t="inlineStr">
        <is>
          <t>Sì</t>
        </is>
      </c>
      <c r="G12" s="8">
        <f>C12*3</f>
        <v/>
      </c>
      <c r="H12" s="8">
        <f>C12*(IF(D12="Sì",1,0)+IF(E12="Sì",1,0)+IF(F12="Sì",1,0))</f>
        <v/>
      </c>
      <c r="I12" s="21">
        <f>H12-G12</f>
        <v/>
      </c>
    </row>
    <row r="13" ht="20" customHeight="1">
      <c r="A13" s="4" t="n">
        <v>9</v>
      </c>
      <c r="B13" s="19" t="inlineStr">
        <is>
          <t>Interno 9</t>
        </is>
      </c>
      <c r="C13" s="20" t="n">
        <v>170</v>
      </c>
      <c r="D13" s="14" t="inlineStr">
        <is>
          <t>No</t>
        </is>
      </c>
      <c r="E13" s="9" t="inlineStr">
        <is>
          <t>Sì</t>
        </is>
      </c>
      <c r="F13" s="9" t="inlineStr">
        <is>
          <t>Sì</t>
        </is>
      </c>
      <c r="G13" s="8">
        <f>C13*3</f>
        <v/>
      </c>
      <c r="H13" s="8">
        <f>C13*(IF(D13="Sì",1,0)+IF(E13="Sì",1,0)+IF(F13="Sì",1,0))</f>
        <v/>
      </c>
      <c r="I13" s="21">
        <f>H13-G13</f>
        <v/>
      </c>
    </row>
    <row r="14" ht="20" customHeight="1">
      <c r="A14" s="10" t="n">
        <v>10</v>
      </c>
      <c r="B14" s="22" t="inlineStr">
        <is>
          <t>Interno 10</t>
        </is>
      </c>
      <c r="C14" s="20" t="n">
        <v>185</v>
      </c>
      <c r="D14" s="9" t="inlineStr">
        <is>
          <t>Sì</t>
        </is>
      </c>
      <c r="E14" s="9" t="inlineStr">
        <is>
          <t>Sì</t>
        </is>
      </c>
      <c r="F14" s="9" t="inlineStr">
        <is>
          <t>Sì</t>
        </is>
      </c>
      <c r="G14" s="8">
        <f>C14*3</f>
        <v/>
      </c>
      <c r="H14" s="8">
        <f>C14*(IF(D14="Sì",1,0)+IF(E14="Sì",1,0)+IF(F14="Sì",1,0))</f>
        <v/>
      </c>
      <c r="I14" s="21">
        <f>H14-G14</f>
        <v/>
      </c>
    </row>
    <row r="15" ht="20" customHeight="1">
      <c r="A15" s="4" t="n">
        <v>11</v>
      </c>
      <c r="B15" s="19" t="inlineStr">
        <is>
          <t>Interno 11</t>
        </is>
      </c>
      <c r="C15" s="20" t="n">
        <v>190</v>
      </c>
      <c r="D15" s="14" t="inlineStr">
        <is>
          <t>No</t>
        </is>
      </c>
      <c r="E15" s="14" t="inlineStr">
        <is>
          <t>No</t>
        </is>
      </c>
      <c r="F15" s="14" t="inlineStr">
        <is>
          <t>No</t>
        </is>
      </c>
      <c r="G15" s="8">
        <f>C15*3</f>
        <v/>
      </c>
      <c r="H15" s="8">
        <f>C15*(IF(D15="Sì",1,0)+IF(E15="Sì",1,0)+IF(F15="Sì",1,0))</f>
        <v/>
      </c>
      <c r="I15" s="21">
        <f>H15-G15</f>
        <v/>
      </c>
    </row>
    <row r="16" ht="20" customHeight="1">
      <c r="A16" s="10" t="n">
        <v>12</v>
      </c>
      <c r="B16" s="22" t="inlineStr">
        <is>
          <t>Interno 12</t>
        </is>
      </c>
      <c r="C16" s="20" t="n">
        <v>175</v>
      </c>
      <c r="D16" s="9" t="inlineStr">
        <is>
          <t>Sì</t>
        </is>
      </c>
      <c r="E16" s="14" t="inlineStr">
        <is>
          <t>No</t>
        </is>
      </c>
      <c r="F16" s="9" t="inlineStr">
        <is>
          <t>Sì</t>
        </is>
      </c>
      <c r="G16" s="8">
        <f>C16*3</f>
        <v/>
      </c>
      <c r="H16" s="8">
        <f>C16*(IF(D16="Sì",1,0)+IF(E16="Sì",1,0)+IF(F16="Sì",1,0))</f>
        <v/>
      </c>
      <c r="I16" s="21">
        <f>H16-G16</f>
        <v/>
      </c>
    </row>
    <row r="17" ht="22" customHeight="1">
      <c r="A17" s="3" t="inlineStr">
        <is>
          <t>TOTALI</t>
        </is>
      </c>
      <c r="C17" s="23">
        <f>SUM(C5:C16)</f>
        <v/>
      </c>
      <c r="D17" s="24">
        <f>COUNTIF(D5:D16,"Sì")</f>
        <v/>
      </c>
      <c r="E17" s="24">
        <f>COUNTIF(E5:E16,"Sì")</f>
        <v/>
      </c>
      <c r="F17" s="24">
        <f>COUNTIF(F5:F16,"Sì")</f>
        <v/>
      </c>
      <c r="G17" s="23">
        <f>SUM(G5:G16)</f>
        <v/>
      </c>
      <c r="H17" s="23">
        <f>SUM(H5:H16)</f>
        <v/>
      </c>
      <c r="I17" s="23">
        <f>SUM(I5:I16)</f>
        <v/>
      </c>
    </row>
  </sheetData>
  <mergeCells count="4">
    <mergeCell ref="A1:Q1"/>
    <mergeCell ref="A2:Q2"/>
    <mergeCell ref="A3:Q3"/>
    <mergeCell ref="A17:B17"/>
  </mergeCells>
  <conditionalFormatting sqref="I5:I16">
    <cfRule type="expression" priority="1" dxfId="0">
      <formula>$I5&lt;0</formula>
    </cfRule>
    <cfRule type="expression" priority="2" dxfId="1">
      <formula>$I5&gt;=0</formula>
    </cfRule>
  </conditionalFormatting>
  <pageMargins left="0.5" right="0.5" top="0.75" bottom="0.75" header="0.5" footer="0.5"/>
  <pageSetup orientation="landscape" fitToHeight="0" fitToWidth="1"/>
</worksheet>
</file>

<file path=xl/worksheets/sheet3.xml><?xml version="1.0" encoding="utf-8"?>
<worksheet xmlns="http://schemas.openxmlformats.org/spreadsheetml/2006/main">
  <sheetPr>
    <tabColor rgb="0022C55E"/>
    <outlinePr summaryBelow="1" summaryRight="1"/>
    <pageSetUpPr fitToPage="1"/>
  </sheetPr>
  <dimension ref="A1:J19"/>
  <sheetViews>
    <sheetView showGridLines="0" workbookViewId="0">
      <selection activeCell="A1" sqref="A1"/>
    </sheetView>
  </sheetViews>
  <sheetFormatPr baseColWidth="8" defaultRowHeight="15"/>
  <cols>
    <col width="5" customWidth="1" min="1" max="1"/>
    <col width="18" customWidth="1" min="2" max="2"/>
    <col width="14" customWidth="1" min="3" max="3"/>
    <col width="14" customWidth="1" min="4" max="4"/>
    <col width="14" customWidth="1" min="5" max="5"/>
    <col width="14" customWidth="1" min="6" max="6"/>
    <col width="12" customWidth="1" min="7" max="7"/>
  </cols>
  <sheetData>
    <row r="1" ht="20" customHeight="1">
      <c r="A1" s="1" t="inlineStr">
        <is>
          <t>RIEPILOGO MENSILE SPESE — 2026</t>
        </is>
      </c>
    </row>
    <row r="2" ht="28" customHeight="1">
      <c r="A2" s="2" t="inlineStr">
        <is>
          <t>Aggiornato al 16/03/2026 — Analisi mensile per categoria e totali</t>
        </is>
      </c>
    </row>
    <row r="3" ht="16" customHeight="1">
      <c r="A3" t="inlineStr"/>
    </row>
    <row r="4" ht="28" customHeight="1">
      <c r="A4" s="3" t="inlineStr">
        <is>
          <t>N°</t>
        </is>
      </c>
      <c r="B4" s="3" t="inlineStr">
        <is>
          <t>Mese</t>
        </is>
      </c>
      <c r="C4" s="3" t="inlineStr">
        <is>
          <t>N° Spese</t>
        </is>
      </c>
      <c r="D4" s="3" t="inlineStr">
        <is>
          <t>Tot. Imponibile (€)</t>
        </is>
      </c>
      <c r="E4" s="3" t="inlineStr">
        <is>
          <t>Tot. IVA inclusa (€)</t>
        </is>
      </c>
      <c r="F4" s="3" t="inlineStr">
        <is>
          <t>Quote Riscosse (€)</t>
        </is>
      </c>
      <c r="G4" s="3" t="inlineStr">
        <is>
          <t>Saldo (€)</t>
        </is>
      </c>
    </row>
    <row r="5" ht="20" customHeight="1">
      <c r="A5" s="4" t="n">
        <v>1</v>
      </c>
      <c r="B5" s="4" t="inlineStr">
        <is>
          <t>Gennaio</t>
        </is>
      </c>
      <c r="C5" s="25" t="n">
        <v>13</v>
      </c>
      <c r="D5" s="26" t="n">
        <v>7785.33</v>
      </c>
      <c r="E5" s="26" t="n">
        <v>8840.656200000001</v>
      </c>
      <c r="F5" s="26" t="n">
        <v>1635</v>
      </c>
      <c r="G5" s="27" t="n">
        <v>-7205.656200000001</v>
      </c>
    </row>
    <row r="6" ht="20" customHeight="1">
      <c r="A6" s="10" t="n">
        <v>2</v>
      </c>
      <c r="B6" s="10" t="inlineStr">
        <is>
          <t>Febbraio</t>
        </is>
      </c>
      <c r="C6" s="28" t="n">
        <v>9</v>
      </c>
      <c r="D6" s="29" t="n">
        <v>7272.349999999999</v>
      </c>
      <c r="E6" s="29" t="n">
        <v>8641.609</v>
      </c>
      <c r="F6" s="29" t="n">
        <v>1465</v>
      </c>
      <c r="G6" s="27" t="n">
        <v>-7176.609</v>
      </c>
    </row>
    <row r="7" ht="20" customHeight="1">
      <c r="A7" s="4" t="n">
        <v>3</v>
      </c>
      <c r="B7" s="4" t="inlineStr">
        <is>
          <t>Marzo</t>
        </is>
      </c>
      <c r="C7" s="25" t="n">
        <v>9</v>
      </c>
      <c r="D7" s="26" t="n">
        <v>9436.059999999999</v>
      </c>
      <c r="E7" s="26" t="n">
        <v>10791.4964</v>
      </c>
      <c r="F7" s="26" t="n">
        <v>905</v>
      </c>
      <c r="G7" s="27" t="n">
        <v>-9886.4964</v>
      </c>
    </row>
    <row r="8" ht="22" customHeight="1">
      <c r="A8" s="3" t="inlineStr">
        <is>
          <t>TOTALE ANNO</t>
        </is>
      </c>
      <c r="B8" s="17" t="n"/>
      <c r="C8" s="30">
        <f>SUM(C5:C7)</f>
        <v/>
      </c>
      <c r="D8" s="16">
        <f>SUM(D5:D7)</f>
        <v/>
      </c>
      <c r="E8" s="16">
        <f>SUM(E5:E7)</f>
        <v/>
      </c>
      <c r="F8" s="16">
        <f>SUM(F5:F7)</f>
        <v/>
      </c>
      <c r="G8" s="16">
        <f>SUM(G5:G7)</f>
        <v/>
      </c>
    </row>
    <row r="11">
      <c r="I11" s="31" t="inlineStr">
        <is>
          <t>Categoria</t>
        </is>
      </c>
      <c r="J11" s="31" t="inlineStr">
        <is>
          <t>Totale €</t>
        </is>
      </c>
    </row>
    <row r="12">
      <c r="I12" s="32" t="inlineStr">
        <is>
          <t>Eni Gas e Luce</t>
        </is>
      </c>
      <c r="J12" s="33" t="n">
        <v>2352.49</v>
      </c>
    </row>
    <row r="13">
      <c r="I13" s="32" t="inlineStr">
        <is>
          <t>Tecno Manutenzioni Srl</t>
        </is>
      </c>
      <c r="J13" s="33" t="n">
        <v>6007.69</v>
      </c>
    </row>
    <row r="14">
      <c r="I14" s="32" t="inlineStr">
        <is>
          <t>Studio Amm. Rossi</t>
        </is>
      </c>
      <c r="J14" s="33" t="n">
        <v>2255.08</v>
      </c>
    </row>
    <row r="15">
      <c r="I15" s="32" t="inlineStr">
        <is>
          <t>Giardini Verdi Sas</t>
        </is>
      </c>
      <c r="J15" s="33" t="n">
        <v>1667.58</v>
      </c>
    </row>
    <row r="16">
      <c r="I16" s="32" t="inlineStr">
        <is>
          <t>Assicurazioni Generali</t>
        </is>
      </c>
      <c r="J16" s="33" t="n">
        <v>7034.62</v>
      </c>
    </row>
    <row r="17">
      <c r="I17" s="32" t="inlineStr">
        <is>
          <t>Otis Ascensori</t>
        </is>
      </c>
      <c r="J17" s="33" t="n">
        <v>2428.35</v>
      </c>
    </row>
    <row r="18">
      <c r="I18" s="32" t="inlineStr">
        <is>
          <t>Varie</t>
        </is>
      </c>
      <c r="J18" s="33" t="n">
        <v>2243.73</v>
      </c>
    </row>
    <row r="19">
      <c r="I19" s="32" t="inlineStr">
        <is>
          <t>Enel Energia</t>
        </is>
      </c>
      <c r="J19" s="33" t="n">
        <v>504.2</v>
      </c>
    </row>
  </sheetData>
  <mergeCells count="4">
    <mergeCell ref="A1:G1"/>
    <mergeCell ref="A2:G2"/>
    <mergeCell ref="A3:G3"/>
    <mergeCell ref="A8:B8"/>
  </mergeCells>
  <pageMargins left="0.5" right="0.5" top="0.75" bottom="0.75" header="0.5" footer="0.5"/>
  <pageSetup orientation="landscape" fitToHeight="0" fitToWidth="1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tabColor rgb="00854D0E"/>
    <outlinePr summaryBelow="1" summaryRight="1"/>
    <pageSetUpPr fitToPage="1"/>
  </sheetPr>
  <dimension ref="A1:F20"/>
  <sheetViews>
    <sheetView showGridLines="0" workbookViewId="0">
      <selection activeCell="A1" sqref="A1"/>
    </sheetView>
  </sheetViews>
  <sheetFormatPr baseColWidth="8" defaultRowHeight="15"/>
  <cols>
    <col width="5" customWidth="1" min="1" max="1"/>
    <col width="22" customWidth="1" min="2" max="2"/>
    <col width="14" customWidth="1" min="3" max="3"/>
    <col width="14" customWidth="1" min="4" max="4"/>
    <col width="14" customWidth="1" min="5" max="5"/>
    <col width="14" customWidth="1" min="6" max="6"/>
  </cols>
  <sheetData>
    <row r="1" ht="20" customHeight="1">
      <c r="A1" s="1" t="inlineStr">
        <is>
          <t>BILANCIO CONDOMINIALE — 2026</t>
        </is>
      </c>
    </row>
    <row r="2" ht="28" customHeight="1">
      <c r="A2" s="2" t="inlineStr">
        <is>
          <t>Aggiornato al 16/03/2026 — Situazione patrimoniale e finanziaria</t>
        </is>
      </c>
    </row>
    <row r="3" ht="16" customHeight="1">
      <c r="A3" t="inlineStr"/>
    </row>
    <row r="4" ht="22" customHeight="1">
      <c r="A4" s="3" t="inlineStr">
        <is>
          <t>ENTRATE</t>
        </is>
      </c>
    </row>
    <row r="5" ht="20" customHeight="1">
      <c r="A5" s="34" t="inlineStr">
        <is>
          <t>N°</t>
        </is>
      </c>
      <c r="B5" s="34" t="inlineStr">
        <is>
          <t>Voce</t>
        </is>
      </c>
      <c r="C5" s="34" t="inlineStr">
        <is>
          <t>Preventivo (€)</t>
        </is>
      </c>
      <c r="D5" s="34" t="inlineStr">
        <is>
          <t>Consuntivo (€)</t>
        </is>
      </c>
      <c r="E5" s="34" t="inlineStr">
        <is>
          <t>Scostamento (€)</t>
        </is>
      </c>
      <c r="F5" s="34" t="inlineStr">
        <is>
          <t>% Scost.</t>
        </is>
      </c>
    </row>
    <row r="6" ht="18" customHeight="1">
      <c r="A6" s="4" t="n">
        <v>1</v>
      </c>
      <c r="B6" s="35" t="inlineStr">
        <is>
          <t>Quote ordinarie riscosse</t>
        </is>
      </c>
      <c r="C6" s="26" t="n">
        <v>25920</v>
      </c>
      <c r="D6" s="26" t="n">
        <v>4005</v>
      </c>
      <c r="E6" s="36" t="n">
        <v>-21915</v>
      </c>
      <c r="F6" s="37" t="n">
        <v>-0.8454861111111112</v>
      </c>
    </row>
    <row r="7" ht="18" customHeight="1">
      <c r="A7" s="10" t="n">
        <v>2</v>
      </c>
      <c r="B7" s="38" t="inlineStr">
        <is>
          <t>Arretrati riscossi</t>
        </is>
      </c>
      <c r="C7" s="29" t="n">
        <v>2000</v>
      </c>
      <c r="D7" s="29" t="n">
        <v>1254.77</v>
      </c>
      <c r="E7" s="39" t="n">
        <v>-745.23</v>
      </c>
      <c r="F7" s="40" t="n">
        <v>-0.372615</v>
      </c>
    </row>
    <row r="8" ht="18" customHeight="1">
      <c r="A8" s="4" t="n">
        <v>3</v>
      </c>
      <c r="B8" s="35" t="inlineStr">
        <is>
          <t>Interessi su fondo</t>
        </is>
      </c>
      <c r="C8" s="26" t="n">
        <v>150</v>
      </c>
      <c r="D8" s="26" t="n">
        <v>148.53</v>
      </c>
      <c r="E8" s="36" t="n">
        <v>-1.469999999999999</v>
      </c>
      <c r="F8" s="37" t="n">
        <v>-0.009799999999999993</v>
      </c>
    </row>
    <row r="9" ht="18" customHeight="1">
      <c r="A9" s="10" t="n">
        <v>4</v>
      </c>
      <c r="B9" s="38" t="n"/>
      <c r="C9" s="29" t="n"/>
      <c r="D9" s="29" t="n"/>
      <c r="E9" s="39" t="n"/>
      <c r="F9" s="40" t="n"/>
    </row>
    <row r="10" ht="20" customHeight="1">
      <c r="A10" s="34" t="inlineStr">
        <is>
          <t>N°</t>
        </is>
      </c>
      <c r="B10" s="34" t="inlineStr">
        <is>
          <t>Voce</t>
        </is>
      </c>
      <c r="C10" s="34" t="inlineStr">
        <is>
          <t>Preventivo (€)</t>
        </is>
      </c>
      <c r="D10" s="34" t="inlineStr">
        <is>
          <t>Consuntivo (€)</t>
        </is>
      </c>
      <c r="E10" s="34" t="inlineStr">
        <is>
          <t>Scostamento (€)</t>
        </is>
      </c>
      <c r="F10" s="34" t="inlineStr">
        <is>
          <t>% Scost.</t>
        </is>
      </c>
    </row>
    <row r="11" ht="18" customHeight="1">
      <c r="A11" s="4" t="n">
        <v>1</v>
      </c>
      <c r="B11" s="35" t="inlineStr">
        <is>
          <t>Pulizie</t>
        </is>
      </c>
      <c r="C11" s="26" t="n">
        <v>3352.21</v>
      </c>
      <c r="D11" s="26" t="n">
        <v>0</v>
      </c>
      <c r="E11" s="41" t="n">
        <v>-3352.21</v>
      </c>
      <c r="F11" s="37" t="n">
        <v>-1</v>
      </c>
    </row>
    <row r="12" ht="18" customHeight="1">
      <c r="A12" s="10" t="n">
        <v>2</v>
      </c>
      <c r="B12" s="38" t="inlineStr">
        <is>
          <t>Manutenzione</t>
        </is>
      </c>
      <c r="C12" s="29" t="n">
        <v>2365.03</v>
      </c>
      <c r="D12" s="29" t="n">
        <v>0</v>
      </c>
      <c r="E12" s="42" t="n">
        <v>-2365.03</v>
      </c>
      <c r="F12" s="40" t="n">
        <v>-1</v>
      </c>
    </row>
    <row r="13" ht="18" customHeight="1">
      <c r="A13" s="4" t="n">
        <v>3</v>
      </c>
      <c r="B13" s="35" t="inlineStr">
        <is>
          <t>Utenze</t>
        </is>
      </c>
      <c r="C13" s="26" t="n">
        <v>2269.02</v>
      </c>
      <c r="D13" s="26" t="n">
        <v>0</v>
      </c>
      <c r="E13" s="41" t="n">
        <v>-2269.02</v>
      </c>
      <c r="F13" s="37" t="n">
        <v>-1</v>
      </c>
    </row>
    <row r="14" ht="18" customHeight="1">
      <c r="A14" s="10" t="n">
        <v>4</v>
      </c>
      <c r="B14" s="38" t="inlineStr">
        <is>
          <t>Assicurazioni</t>
        </is>
      </c>
      <c r="C14" s="29" t="n">
        <v>3871.95</v>
      </c>
      <c r="D14" s="29" t="n">
        <v>0</v>
      </c>
      <c r="E14" s="42" t="n">
        <v>-3871.95</v>
      </c>
      <c r="F14" s="40" t="n">
        <v>-1</v>
      </c>
    </row>
    <row r="15" ht="18" customHeight="1">
      <c r="A15" s="4" t="n">
        <v>5</v>
      </c>
      <c r="B15" s="35" t="inlineStr">
        <is>
          <t>Amministrazione</t>
        </is>
      </c>
      <c r="C15" s="26" t="n">
        <v>3986.27</v>
      </c>
      <c r="D15" s="26" t="n">
        <v>0</v>
      </c>
      <c r="E15" s="41" t="n">
        <v>-3986.27</v>
      </c>
      <c r="F15" s="37" t="n">
        <v>-1</v>
      </c>
    </row>
    <row r="16" ht="18" customHeight="1">
      <c r="A16" s="10" t="n">
        <v>6</v>
      </c>
      <c r="B16" s="38" t="n"/>
      <c r="C16" s="29" t="n"/>
      <c r="D16" s="29" t="n"/>
      <c r="E16" s="42" t="n"/>
      <c r="F16" s="40" t="n"/>
    </row>
    <row r="17" ht="20" customHeight="1">
      <c r="A17" s="34" t="inlineStr">
        <is>
          <t>N°</t>
        </is>
      </c>
      <c r="B17" s="34" t="inlineStr">
        <is>
          <t>Voce</t>
        </is>
      </c>
      <c r="C17" s="34" t="inlineStr">
        <is>
          <t>Preventivo (€)</t>
        </is>
      </c>
      <c r="D17" s="34" t="inlineStr">
        <is>
          <t>Consuntivo (€)</t>
        </is>
      </c>
      <c r="E17" s="34" t="inlineStr">
        <is>
          <t>Scostamento (€)</t>
        </is>
      </c>
      <c r="F17" s="34" t="inlineStr">
        <is>
          <t>% Scost.</t>
        </is>
      </c>
    </row>
    <row r="18" ht="20" customHeight="1">
      <c r="A18" s="43" t="n"/>
      <c r="B18" s="43" t="inlineStr">
        <is>
          <t>Totale Entrate</t>
        </is>
      </c>
      <c r="C18" s="8" t="n">
        <v>28570</v>
      </c>
      <c r="D18" s="8" t="n">
        <v>5540.900000000001</v>
      </c>
      <c r="E18" s="8" t="n">
        <v>-23029.1</v>
      </c>
      <c r="F18" s="44" t="n">
        <v>-0.806058802940147</v>
      </c>
    </row>
    <row r="19" ht="20" customHeight="1">
      <c r="A19" s="43" t="n"/>
      <c r="B19" s="43" t="inlineStr">
        <is>
          <t>Totale Uscite</t>
        </is>
      </c>
      <c r="C19" s="8" t="n">
        <v>18511.78</v>
      </c>
      <c r="D19" s="8" t="n">
        <v>0</v>
      </c>
      <c r="E19" s="8" t="n">
        <v>-18511.78</v>
      </c>
      <c r="F19" s="44" t="n">
        <v>-1</v>
      </c>
    </row>
    <row r="20" ht="20" customHeight="1">
      <c r="A20" s="45" t="n"/>
      <c r="B20" s="45" t="inlineStr">
        <is>
          <t>SALDO</t>
        </is>
      </c>
      <c r="C20" s="46" t="n">
        <v>10058.22</v>
      </c>
      <c r="D20" s="47" t="n">
        <v>5540.900000000001</v>
      </c>
      <c r="E20" s="47" t="n">
        <v>-4517.320000000001</v>
      </c>
      <c r="F20" s="48" t="n">
        <v>-0.4491172394320267</v>
      </c>
    </row>
  </sheetData>
  <mergeCells count="6">
    <mergeCell ref="A1:F1"/>
    <mergeCell ref="A2:F2"/>
    <mergeCell ref="A3:F3"/>
    <mergeCell ref="A4:F4"/>
    <mergeCell ref="A9:F9"/>
    <mergeCell ref="A16:F16"/>
  </mergeCells>
  <pageMargins left="0.5" right="0.5" top="0.75" bottom="0.75" header="0.5" footer="0.5"/>
  <pageSetup orientation="landscape" fitToHeight="0" fitToWidth="1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>
    <tabColor rgb="00EAB308"/>
    <outlinePr summaryBelow="1" summaryRight="1"/>
    <pageSetUpPr fitToPage="1"/>
  </sheetPr>
  <dimension ref="A1:E31"/>
  <sheetViews>
    <sheetView showGridLines="0" workbookViewId="0">
      <selection activeCell="A1" sqref="A1"/>
    </sheetView>
  </sheetViews>
  <sheetFormatPr baseColWidth="8" defaultRowHeight="15"/>
  <cols>
    <col width="5" customWidth="1" min="1" max="1"/>
    <col width="28" customWidth="1" min="2" max="2"/>
    <col width="20" customWidth="1" min="3" max="3"/>
    <col width="20" customWidth="1" min="4" max="4"/>
    <col width="12" customWidth="1" min="5" max="5"/>
  </cols>
  <sheetData>
    <row r="1" ht="20" customHeight="1">
      <c r="A1" s="1" t="inlineStr">
        <is>
          <t>PARAMETRI CONDOMINIALI</t>
        </is>
      </c>
    </row>
    <row r="2" ht="28" customHeight="1">
      <c r="A2" s="2" t="inlineStr">
        <is>
          <t>Configurazione base del registro — Anno 2026</t>
        </is>
      </c>
    </row>
    <row r="3" ht="16" customHeight="1">
      <c r="A3" t="inlineStr"/>
    </row>
    <row r="4" ht="22" customHeight="1">
      <c r="A4" s="3" t="inlineStr">
        <is>
          <t>N°</t>
        </is>
      </c>
      <c r="B4" s="3" t="inlineStr">
        <is>
          <t>Parametro</t>
        </is>
      </c>
      <c r="C4" s="3" t="inlineStr">
        <is>
          <t>Valore</t>
        </is>
      </c>
      <c r="D4" s="3" t="inlineStr">
        <is>
          <t>Note</t>
        </is>
      </c>
      <c r="E4" s="3" t="inlineStr">
        <is>
          <t>Unità</t>
        </is>
      </c>
    </row>
    <row r="5" ht="18" customHeight="1">
      <c r="A5" s="4" t="n">
        <v>1</v>
      </c>
      <c r="B5" s="19" t="inlineStr">
        <is>
          <t>Nome Condominio</t>
        </is>
      </c>
      <c r="C5" s="49" t="inlineStr">
        <is>
          <t>Condominio Via Roma 15</t>
        </is>
      </c>
      <c r="D5" s="50" t="inlineStr">
        <is>
          <t>Denominazione ufficiale</t>
        </is>
      </c>
      <c r="E5" s="4" t="inlineStr"/>
    </row>
    <row r="6" ht="18" customHeight="1">
      <c r="A6" s="10" t="n">
        <v>2</v>
      </c>
      <c r="B6" s="22" t="inlineStr">
        <is>
          <t>Indirizzo</t>
        </is>
      </c>
      <c r="C6" s="49" t="inlineStr">
        <is>
          <t>Via Roma 15, 00100 Roma</t>
        </is>
      </c>
      <c r="D6" s="51" t="inlineStr">
        <is>
          <t>Sede legale</t>
        </is>
      </c>
      <c r="E6" s="10" t="inlineStr"/>
    </row>
    <row r="7" ht="18" customHeight="1">
      <c r="A7" s="4" t="n">
        <v>3</v>
      </c>
      <c r="B7" s="19" t="inlineStr">
        <is>
          <t>Codice Fiscale Cond.</t>
        </is>
      </c>
      <c r="C7" s="49" t="inlineStr">
        <is>
          <t>97000001234</t>
        </is>
      </c>
      <c r="D7" s="50" t="inlineStr">
        <is>
          <t>Codice fiscale condominiale</t>
        </is>
      </c>
      <c r="E7" s="4" t="inlineStr"/>
    </row>
    <row r="8" ht="18" customHeight="1">
      <c r="A8" s="10" t="n">
        <v>4</v>
      </c>
      <c r="B8" s="22" t="inlineStr">
        <is>
          <t>Amministratore</t>
        </is>
      </c>
      <c r="C8" s="49" t="inlineStr">
        <is>
          <t>Dott. Mario Esposito</t>
        </is>
      </c>
      <c r="D8" s="51" t="inlineStr">
        <is>
          <t>Nome e cognome</t>
        </is>
      </c>
      <c r="E8" s="10" t="inlineStr"/>
    </row>
    <row r="9" ht="18" customHeight="1">
      <c r="A9" s="4" t="n">
        <v>5</v>
      </c>
      <c r="B9" s="19" t="inlineStr">
        <is>
          <t>N° Unità Immobiliari</t>
        </is>
      </c>
      <c r="C9" s="49" t="n">
        <v>12</v>
      </c>
      <c r="D9" s="50" t="inlineStr">
        <is>
          <t>Appartamenti + Box</t>
        </is>
      </c>
      <c r="E9" s="4" t="inlineStr">
        <is>
          <t>n.</t>
        </is>
      </c>
    </row>
    <row r="10" ht="18" customHeight="1">
      <c r="A10" s="10" t="n">
        <v>6</v>
      </c>
      <c r="B10" s="22" t="inlineStr">
        <is>
          <t>Fondo Cassa Iniziale</t>
        </is>
      </c>
      <c r="C10" s="52" t="n">
        <v>5000</v>
      </c>
      <c r="D10" s="51" t="inlineStr">
        <is>
          <t>Saldo iniziale cassa</t>
        </is>
      </c>
      <c r="E10" s="10" t="inlineStr">
        <is>
          <t>€</t>
        </is>
      </c>
    </row>
    <row r="11" ht="18" customHeight="1">
      <c r="A11" s="4" t="n">
        <v>7</v>
      </c>
      <c r="B11" s="19" t="inlineStr">
        <is>
          <t>Quota Mensile Media</t>
        </is>
      </c>
      <c r="C11" s="52" t="n">
        <v>182.5</v>
      </c>
      <c r="D11" s="50" t="inlineStr">
        <is>
          <t>Media quote mensili</t>
        </is>
      </c>
      <c r="E11" s="4" t="inlineStr">
        <is>
          <t>€</t>
        </is>
      </c>
    </row>
    <row r="12" ht="18" customHeight="1">
      <c r="A12" s="10" t="n">
        <v>8</v>
      </c>
      <c r="B12" s="22" t="inlineStr">
        <is>
          <t>Totale Quote Annue</t>
        </is>
      </c>
      <c r="C12" s="52" t="n">
        <v>26280</v>
      </c>
      <c r="D12" s="51" t="inlineStr">
        <is>
          <t>Somma tutte le quote</t>
        </is>
      </c>
      <c r="E12" s="10" t="inlineStr">
        <is>
          <t>€</t>
        </is>
      </c>
    </row>
    <row r="13" ht="18" customHeight="1">
      <c r="A13" s="4" t="n">
        <v>9</v>
      </c>
      <c r="B13" s="19" t="inlineStr">
        <is>
          <t>IVA Default</t>
        </is>
      </c>
      <c r="C13" s="49" t="inlineStr">
        <is>
          <t>22%</t>
        </is>
      </c>
      <c r="D13" s="50" t="inlineStr">
        <is>
          <t>Aliquota IVA standard</t>
        </is>
      </c>
      <c r="E13" s="4" t="inlineStr">
        <is>
          <t>%</t>
        </is>
      </c>
    </row>
    <row r="14" ht="18" customHeight="1">
      <c r="A14" s="10" t="n">
        <v>10</v>
      </c>
      <c r="B14" s="22" t="inlineStr">
        <is>
          <t>Anno di Gestione</t>
        </is>
      </c>
      <c r="C14" s="49" t="n">
        <v>2026</v>
      </c>
      <c r="D14" s="51" t="inlineStr">
        <is>
          <t>Anno di riferimento</t>
        </is>
      </c>
      <c r="E14" s="10" t="inlineStr"/>
    </row>
    <row r="15" ht="18" customHeight="1">
      <c r="A15" s="4" t="n">
        <v>11</v>
      </c>
      <c r="B15" s="19" t="inlineStr">
        <is>
          <t>Data Aggiornamento</t>
        </is>
      </c>
      <c r="C15" s="53" t="n">
        <v>46097.53764146759</v>
      </c>
      <c r="D15" s="50" t="inlineStr">
        <is>
          <t>Ultimo aggiornamento</t>
        </is>
      </c>
      <c r="E15" s="4" t="inlineStr"/>
    </row>
    <row r="16" ht="18" customHeight="1">
      <c r="A16" s="10" t="n">
        <v>12</v>
      </c>
      <c r="B16" s="22" t="inlineStr">
        <is>
          <t>Email Amministratore</t>
        </is>
      </c>
      <c r="C16" s="49" t="inlineStr">
        <is>
          <t>amministratore@email.it</t>
        </is>
      </c>
      <c r="D16" s="51" t="inlineStr">
        <is>
          <t>Contatto</t>
        </is>
      </c>
      <c r="E16" s="10" t="inlineStr"/>
    </row>
    <row r="18" ht="22" customHeight="1">
      <c r="A18" s="18" t="inlineStr">
        <is>
          <t>DETTAGLIO QUOTE PER UNITÀ</t>
        </is>
      </c>
    </row>
    <row r="19" ht="20" customHeight="1">
      <c r="A19" s="34" t="inlineStr">
        <is>
          <t>N°</t>
        </is>
      </c>
      <c r="B19" s="34" t="inlineStr">
        <is>
          <t>Unità</t>
        </is>
      </c>
      <c r="C19" s="34" t="inlineStr">
        <is>
          <t>Quota Mensile (€)</t>
        </is>
      </c>
      <c r="D19" s="34" t="inlineStr">
        <is>
          <t>Quota Annua (€)</t>
        </is>
      </c>
      <c r="E19" s="34" t="inlineStr">
        <is>
          <t>Millesimi</t>
        </is>
      </c>
    </row>
    <row r="20" ht="18" customHeight="1">
      <c r="A20" s="4" t="n">
        <v>1</v>
      </c>
      <c r="B20" s="35" t="inlineStr">
        <is>
          <t>Interno 1</t>
        </is>
      </c>
      <c r="C20" s="20" t="n">
        <v>180</v>
      </c>
      <c r="D20" s="20" t="n">
        <v>2160</v>
      </c>
      <c r="E20" s="54" t="n">
        <v>95.5</v>
      </c>
    </row>
    <row r="21" ht="18" customHeight="1">
      <c r="A21" s="10" t="n">
        <v>2</v>
      </c>
      <c r="B21" s="38" t="inlineStr">
        <is>
          <t>Interno 2</t>
        </is>
      </c>
      <c r="C21" s="20" t="n">
        <v>195</v>
      </c>
      <c r="D21" s="20" t="n">
        <v>2340</v>
      </c>
      <c r="E21" s="54" t="n">
        <v>87.3</v>
      </c>
    </row>
    <row r="22" ht="18" customHeight="1">
      <c r="A22" s="4" t="n">
        <v>3</v>
      </c>
      <c r="B22" s="35" t="inlineStr">
        <is>
          <t>Interno 3</t>
        </is>
      </c>
      <c r="C22" s="20" t="n">
        <v>170</v>
      </c>
      <c r="D22" s="20" t="n">
        <v>2040</v>
      </c>
      <c r="E22" s="54" t="n">
        <v>92.09999999999999</v>
      </c>
    </row>
    <row r="23" ht="18" customHeight="1">
      <c r="A23" s="10" t="n">
        <v>4</v>
      </c>
      <c r="B23" s="38" t="inlineStr">
        <is>
          <t>Interno 4</t>
        </is>
      </c>
      <c r="C23" s="20" t="n">
        <v>185</v>
      </c>
      <c r="D23" s="20" t="n">
        <v>2220</v>
      </c>
      <c r="E23" s="54" t="n">
        <v>88.59999999999999</v>
      </c>
    </row>
    <row r="24" ht="18" customHeight="1">
      <c r="A24" s="4" t="n">
        <v>5</v>
      </c>
      <c r="B24" s="35" t="inlineStr">
        <is>
          <t>Interno 5</t>
        </is>
      </c>
      <c r="C24" s="20" t="n">
        <v>190</v>
      </c>
      <c r="D24" s="20" t="n">
        <v>2280</v>
      </c>
      <c r="E24" s="54" t="n">
        <v>90.40000000000001</v>
      </c>
    </row>
    <row r="25" ht="18" customHeight="1">
      <c r="A25" s="10" t="n">
        <v>6</v>
      </c>
      <c r="B25" s="38" t="inlineStr">
        <is>
          <t>Interno 6</t>
        </is>
      </c>
      <c r="C25" s="20" t="n">
        <v>175</v>
      </c>
      <c r="D25" s="20" t="n">
        <v>2100</v>
      </c>
      <c r="E25" s="54" t="n">
        <v>85.2</v>
      </c>
    </row>
    <row r="26" ht="18" customHeight="1">
      <c r="A26" s="4" t="n">
        <v>7</v>
      </c>
      <c r="B26" s="35" t="inlineStr">
        <is>
          <t>Interno 7</t>
        </is>
      </c>
      <c r="C26" s="20" t="n">
        <v>180</v>
      </c>
      <c r="D26" s="20" t="n">
        <v>2160</v>
      </c>
      <c r="E26" s="54" t="n">
        <v>94.8</v>
      </c>
    </row>
    <row r="27" ht="18" customHeight="1">
      <c r="A27" s="10" t="n">
        <v>8</v>
      </c>
      <c r="B27" s="38" t="inlineStr">
        <is>
          <t>Interno 8</t>
        </is>
      </c>
      <c r="C27" s="20" t="n">
        <v>195</v>
      </c>
      <c r="D27" s="20" t="n">
        <v>2340</v>
      </c>
      <c r="E27" s="54" t="n">
        <v>88</v>
      </c>
    </row>
    <row r="28" ht="18" customHeight="1">
      <c r="A28" s="4" t="n">
        <v>9</v>
      </c>
      <c r="B28" s="35" t="inlineStr">
        <is>
          <t>Interno 9</t>
        </is>
      </c>
      <c r="C28" s="20" t="n">
        <v>170</v>
      </c>
      <c r="D28" s="20" t="n">
        <v>2040</v>
      </c>
      <c r="E28" s="54" t="n">
        <v>91.7</v>
      </c>
    </row>
    <row r="29" ht="18" customHeight="1">
      <c r="A29" s="10" t="n">
        <v>10</v>
      </c>
      <c r="B29" s="38" t="inlineStr">
        <is>
          <t>Interno 10</t>
        </is>
      </c>
      <c r="C29" s="20" t="n">
        <v>185</v>
      </c>
      <c r="D29" s="20" t="n">
        <v>2220</v>
      </c>
      <c r="E29" s="54" t="n">
        <v>86.3</v>
      </c>
    </row>
    <row r="30" ht="18" customHeight="1">
      <c r="A30" s="4" t="n">
        <v>11</v>
      </c>
      <c r="B30" s="35" t="inlineStr">
        <is>
          <t>Interno 11</t>
        </is>
      </c>
      <c r="C30" s="20" t="n">
        <v>190</v>
      </c>
      <c r="D30" s="20" t="n">
        <v>2280</v>
      </c>
      <c r="E30" s="54" t="n">
        <v>89.5</v>
      </c>
    </row>
    <row r="31" ht="18" customHeight="1">
      <c r="A31" s="10" t="n">
        <v>12</v>
      </c>
      <c r="B31" s="38" t="inlineStr">
        <is>
          <t>Interno 12</t>
        </is>
      </c>
      <c r="C31" s="20" t="n">
        <v>175</v>
      </c>
      <c r="D31" s="20" t="n">
        <v>2100</v>
      </c>
      <c r="E31" s="54" t="n">
        <v>93.59999999999999</v>
      </c>
    </row>
  </sheetData>
  <mergeCells count="4">
    <mergeCell ref="A1:E1"/>
    <mergeCell ref="A2:E2"/>
    <mergeCell ref="A3:E3"/>
    <mergeCell ref="A18:E18"/>
  </mergeCells>
  <pageMargins left="0.5" right="0.5" top="0.75" bottom="0.75" header="0.5" footer="0.5"/>
  <pageSetup orientation="landscape" fitToHeight="0" fitToWidth="1"/>
</worksheet>
</file>

<file path=xl/worksheets/sheet6.xml><?xml version="1.0" encoding="utf-8"?>
<worksheet xmlns="http://schemas.openxmlformats.org/spreadsheetml/2006/main">
  <sheetPr>
    <tabColor rgb="006B7280"/>
    <outlinePr summaryBelow="1" summaryRight="1"/>
    <pageSetUpPr/>
  </sheetPr>
  <dimension ref="A1:C26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5" customWidth="1" min="2" max="2"/>
    <col width="60" customWidth="1" min="3" max="3"/>
  </cols>
  <sheetData>
    <row r="1" ht="20" customHeight="1">
      <c r="A1" s="1" t="inlineStr">
        <is>
          <t>GUIDA ALL'USO — REGISTRO SPESE CONDOMINIALI</t>
        </is>
      </c>
    </row>
    <row r="2" ht="30" customHeight="1">
      <c r="A2" s="2" t="inlineStr">
        <is>
          <t>Versione aggiornata al 16/03/2026 — Istruzioni operative per l'amministratore</t>
        </is>
      </c>
    </row>
    <row r="3" ht="16" customHeight="1">
      <c r="A3" t="inlineStr"/>
    </row>
    <row r="4" ht="24" customHeight="1">
      <c r="A4" s="55" t="inlineStr"/>
      <c r="B4" s="56" t="inlineStr">
        <is>
          <t>STRUTTURA DELLA CARTELLA</t>
        </is>
      </c>
    </row>
    <row r="5" ht="36" customHeight="1">
      <c r="A5" s="57" t="inlineStr"/>
      <c r="B5" s="58" t="inlineStr">
        <is>
          <t>Registro Spese</t>
        </is>
      </c>
      <c r="C5" s="35" t="inlineStr">
        <is>
          <t>Elenco dettagliato di tutte le spese condominiali. Ogni riga rappresenta una spesa con data, categoria, fornitore, importo, IVA, stato pagamento e note.</t>
        </is>
      </c>
    </row>
    <row r="6" ht="36" customHeight="1">
      <c r="A6" s="57" t="inlineStr"/>
      <c r="B6" s="58" t="inlineStr">
        <is>
          <t>Quote Condòmini</t>
        </is>
      </c>
      <c r="C6" s="35" t="inlineStr">
        <is>
          <t>Monitoraggio dei pagamenti mensili di ciascun condòmino. Le celle verdi indicano quote pagate, le rosse quote non ancora versate.</t>
        </is>
      </c>
    </row>
    <row r="7" ht="36" customHeight="1">
      <c r="A7" s="57" t="inlineStr"/>
      <c r="B7" s="58" t="inlineStr">
        <is>
          <t>Riepilogo Mensile</t>
        </is>
      </c>
      <c r="C7" s="35" t="inlineStr">
        <is>
          <t>Sintesi per mese: numero spese, totale imponibile, totale IVA inclusa, quote riscosse e saldo. Include grafici automatici.</t>
        </is>
      </c>
    </row>
    <row r="8" ht="36" customHeight="1">
      <c r="A8" s="57" t="inlineStr"/>
      <c r="B8" s="58" t="inlineStr">
        <is>
          <t>Bilancio</t>
        </is>
      </c>
      <c r="C8" s="35" t="inlineStr">
        <is>
          <t>Situazione patrimoniale complessiva con confronto preventivo/consuntivo per voci di entrata e uscita.</t>
        </is>
      </c>
    </row>
    <row r="9" ht="36" customHeight="1">
      <c r="A9" s="57" t="inlineStr"/>
      <c r="B9" s="58" t="inlineStr">
        <is>
          <t>Parametri</t>
        </is>
      </c>
      <c r="C9" s="35" t="inlineStr">
        <is>
          <t>Dati generali del condominio, quote per unità immobiliare e millesimi. Modificare qui le quote mensili.</t>
        </is>
      </c>
    </row>
    <row r="10" ht="24" customHeight="1">
      <c r="A10" s="55" t="inlineStr"/>
      <c r="B10" s="56" t="inlineStr">
        <is>
          <t>INSERIMENTO SPESE</t>
        </is>
      </c>
    </row>
    <row r="11" ht="36" customHeight="1">
      <c r="A11" s="57" t="inlineStr"/>
      <c r="B11" s="58" t="inlineStr">
        <is>
          <t>Aggiungere una spesa</t>
        </is>
      </c>
      <c r="C11" s="35" t="inlineStr">
        <is>
          <t>Nel foglio 'Registro Spese', inserire una nuova riga sotto l'ultima spesa esistente. Compilare: Data (gg/mm/aaaa), Categoria (menù a discesa), Descrizione/Fornitore, Importo netto, IVA %. Il totale IVA inclusa viene calcolato automaticamente.</t>
        </is>
      </c>
    </row>
    <row r="12" ht="36" customHeight="1">
      <c r="A12" s="57" t="inlineStr"/>
      <c r="B12" s="58" t="inlineStr">
        <is>
          <t>Categorie disponibili</t>
        </is>
      </c>
      <c r="C12" s="35" t="inlineStr">
        <is>
          <t>Pulizie, Manutenzione, Utenze, Assicurazioni, Amministrazione, Giardino, Ascensore, Impianti, Straordinari, Altro. Selezionare dalla lista a discesa nella colonna C.</t>
        </is>
      </c>
    </row>
    <row r="13" ht="36" customHeight="1">
      <c r="A13" s="57" t="inlineStr"/>
      <c r="B13" s="58" t="inlineStr">
        <is>
          <t>Stato pagamento</t>
        </is>
      </c>
      <c r="C13" s="35" t="inlineStr">
        <is>
          <t>Selezionare 'Sì' o 'No' nella colonna H. Le righe non pagate vengono evidenziate automaticamente in rosso.</t>
        </is>
      </c>
    </row>
    <row r="14" ht="24" customHeight="1">
      <c r="A14" s="55" t="inlineStr"/>
      <c r="B14" s="56" t="inlineStr">
        <is>
          <t>GESTIONE QUOTE</t>
        </is>
      </c>
    </row>
    <row r="15" ht="36" customHeight="1">
      <c r="A15" s="57" t="inlineStr"/>
      <c r="B15" s="58" t="inlineStr">
        <is>
          <t>Aggiornare pagamenti</t>
        </is>
      </c>
      <c r="C15" s="35" t="inlineStr">
        <is>
          <t>Nel foglio 'Quote Condòmini', modificare le celle del mese corrispondente da 'No' a 'Sì' quando il condòmino versa la propria quota.</t>
        </is>
      </c>
    </row>
    <row r="16" ht="36" customHeight="1">
      <c r="A16" s="57" t="inlineStr"/>
      <c r="B16" s="58" t="inlineStr">
        <is>
          <t>Modificare importi quote</t>
        </is>
      </c>
      <c r="C16" s="35" t="inlineStr">
        <is>
          <t>Per aggiornare la quota mensile di un interno, modificare il valore nella colonna C del foglio 'Quote Condòmini' o nel foglio 'Parametri'.</t>
        </is>
      </c>
    </row>
    <row r="17" ht="36" customHeight="1">
      <c r="A17" s="57" t="inlineStr"/>
      <c r="B17" s="58" t="inlineStr">
        <is>
          <t>Saldo condòmino</t>
        </is>
      </c>
      <c r="C17" s="35" t="inlineStr">
        <is>
          <t>L'ultima colonna del foglio 'Quote Condòmini' mostra automaticamente il saldo (verde = in regola, rosso = debito).</t>
        </is>
      </c>
    </row>
    <row r="18" ht="24" customHeight="1">
      <c r="A18" s="55" t="inlineStr"/>
      <c r="B18" s="56" t="inlineStr">
        <is>
          <t>BILANCIO E REPORT</t>
        </is>
      </c>
    </row>
    <row r="19" ht="36" customHeight="1">
      <c r="A19" s="57" t="inlineStr"/>
      <c r="B19" s="58" t="inlineStr">
        <is>
          <t>Riepilogo automatico</t>
        </is>
      </c>
      <c r="C19" s="35" t="inlineStr">
        <is>
          <t>Il foglio 'Riepilogo Mensile' si aggiorna automaticamente man mano che si inseriscono spese e pagamenti. I grafici mostrano l'andamento mensile.</t>
        </is>
      </c>
    </row>
    <row r="20" ht="36" customHeight="1">
      <c r="A20" s="57" t="inlineStr"/>
      <c r="B20" s="58" t="inlineStr">
        <is>
          <t>Bilancio preventivo</t>
        </is>
      </c>
      <c r="C20" s="35" t="inlineStr">
        <is>
          <t>Nel foglio 'Bilancio', i valori del preventivo possono essere modificati liberamente. Il consuntivo viene calcolato dai dati effettivi inseriti.</t>
        </is>
      </c>
    </row>
    <row r="21" ht="36" customHeight="1">
      <c r="A21" s="57" t="inlineStr"/>
      <c r="B21" s="58" t="inlineStr">
        <is>
          <t>Esportazione</t>
        </is>
      </c>
      <c r="C21" s="35" t="inlineStr">
        <is>
          <t>Per stampare un report, usare File &gt; Stampa. Le intestazioni di colonna vengono ripetute su ogni pagina grazie ai titoli di stampa impostati.</t>
        </is>
      </c>
    </row>
    <row r="22" ht="24" customHeight="1">
      <c r="A22" s="55" t="inlineStr"/>
      <c r="B22" s="56" t="inlineStr">
        <is>
          <t>NOTE TECNICHE</t>
        </is>
      </c>
    </row>
    <row r="23" ht="36" customHeight="1">
      <c r="A23" s="57" t="inlineStr"/>
      <c r="B23" s="58" t="inlineStr">
        <is>
          <t>Celle gialle</t>
        </is>
      </c>
      <c r="C23" s="35" t="inlineStr">
        <is>
          <t>Le celle con sfondo giallo chiaro sono celle di input: possono essere modificate dall'utente senza rischi.</t>
        </is>
      </c>
    </row>
    <row r="24" ht="36" customHeight="1">
      <c r="A24" s="57" t="inlineStr"/>
      <c r="B24" s="58" t="inlineStr">
        <is>
          <t>Celle verdi chiaro</t>
        </is>
      </c>
      <c r="C24" s="35" t="inlineStr">
        <is>
          <t>Le celle con sfondo verde chiaro contengono formule calcolate automaticamente. Non modificarle manualmente.</t>
        </is>
      </c>
    </row>
    <row r="25" ht="36" customHeight="1">
      <c r="A25" s="57" t="inlineStr"/>
      <c r="B25" s="58" t="inlineStr">
        <is>
          <t>Validazione dati</t>
        </is>
      </c>
      <c r="C25" s="35" t="inlineStr">
        <is>
          <t>Le colonne Categoria, IVA% e Pagato utilizzano liste a discesa per garantire la coerenza dei dati inseriti.</t>
        </is>
      </c>
    </row>
    <row r="26" ht="36" customHeight="1">
      <c r="A26" s="57" t="inlineStr"/>
      <c r="B26" s="58" t="inlineStr">
        <is>
          <t>Formattazione condizionale</t>
        </is>
      </c>
      <c r="C26" s="35" t="inlineStr">
        <is>
          <t>Il colore delle righe cambia automaticamente in base allo stato (pagato/non pagato, saldo positivo/negativo).</t>
        </is>
      </c>
    </row>
  </sheetData>
  <mergeCells count="8">
    <mergeCell ref="A1:C1"/>
    <mergeCell ref="A2:C2"/>
    <mergeCell ref="A3:C3"/>
    <mergeCell ref="B4:C4"/>
    <mergeCell ref="B10:C10"/>
    <mergeCell ref="B14:C14"/>
    <mergeCell ref="B18:C18"/>
    <mergeCell ref="B22:C2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2026-03-16T12:54:12Z</dcterms:created>
  <dcterms:modified xmlns:dcterms="http://purl.org/dc/terms/" xmlns:xsi="http://www.w3.org/2001/XMLSchema-instance" xsi:type="dcterms:W3CDTF">2026-03-16T12:54:12Z</dcterms:modified>
</cp:coreProperties>
</file>