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Clienti" sheetId="3" state="visible" r:id="rId3"/>
    <sheet xmlns:r="http://schemas.openxmlformats.org/officeDocument/2006/relationships" name="Inserimento" sheetId="4" state="visible" r:id="rId4"/>
    <sheet xmlns:r="http://schemas.openxmlformats.org/officeDocument/2006/relationships" name="Dashboard" sheetId="5" state="visible" r:id="rId5"/>
  </sheets>
  <definedNames>
    <definedName name="_xlnm.Print_Titles" localSheetId="2">'Clienti'!1:2</definedName>
    <definedName name="_xlnm.Print_Titles" localSheetId="3">'Inserimento'!1:2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.##0,00 €"/>
    <numFmt numFmtId="166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color rgb="00555555"/>
      <sz val="9"/>
    </font>
    <font>
      <name val="Calibri"/>
      <b val="1"/>
      <color rgb="00555555"/>
      <sz val="9"/>
    </font>
    <font>
      <name val="Calibri"/>
      <b val="1"/>
      <color rgb="000F766E"/>
      <sz val="22"/>
    </font>
    <font>
      <name val="Calibri"/>
      <b val="1"/>
      <color rgb="00166534"/>
      <sz val="22"/>
    </font>
    <font>
      <name val="Calibri"/>
      <b val="1"/>
      <color rgb="00854D0E"/>
      <sz val="22"/>
    </font>
    <font>
      <name val="Calibri"/>
      <b val="1"/>
      <color rgb="00991B1B"/>
      <sz val="22"/>
    </font>
    <font>
      <name val="Calibri"/>
      <b val="1"/>
      <color rgb="00166534"/>
      <sz val="10"/>
    </font>
    <font>
      <name val="Calibri"/>
      <b val="1"/>
      <color rgb="00166534"/>
      <sz val="11"/>
    </font>
    <font>
      <name val="Calibri"/>
      <b val="1"/>
      <color rgb="00854D0E"/>
      <sz val="10"/>
    </font>
    <font>
      <name val="Calibri"/>
      <b val="1"/>
      <color rgb="00854D0E"/>
      <sz val="11"/>
    </font>
    <font>
      <name val="Calibri"/>
      <b val="1"/>
      <color rgb="00991B1B"/>
      <sz val="10"/>
    </font>
    <font>
      <name val="Calibri"/>
      <b val="1"/>
      <color rgb="00991B1B"/>
      <sz val="11"/>
    </font>
    <font>
      <name val="Calibri"/>
      <b val="1"/>
      <color rgb="0064748B"/>
      <sz val="10"/>
    </font>
    <font>
      <name val="Calibri"/>
      <b val="1"/>
      <color rgb="0064748B"/>
      <sz val="11"/>
    </font>
    <font>
      <name val="Calibri"/>
      <b val="1"/>
      <color rgb="000F172A"/>
      <sz val="11"/>
    </font>
    <font>
      <name val="Calibri"/>
      <b val="1"/>
      <color rgb="00991B1B"/>
      <sz val="9"/>
    </font>
    <font>
      <name val="Calibri"/>
      <color rgb="00991B1B"/>
      <sz val="8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1F5F9"/>
      </patternFill>
    </fill>
    <fill>
      <patternFill patternType="solid">
        <fgColor rgb="00F8FAFC"/>
      </patternFill>
    </fill>
    <fill>
      <patternFill patternType="solid">
        <fgColor rgb="00EAB308"/>
      </patternFill>
    </fill>
    <fill>
      <patternFill patternType="solid">
        <fgColor rgb="00FF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medium">
        <color rgb="00FFFFFF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top" wrapText="1"/>
    </xf>
    <xf numFmtId="0" fontId="4" fillId="2" borderId="2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164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164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1" fontId="3" fillId="6" borderId="1" applyAlignment="1" pivotButton="0" quotePrefix="0" xfId="0">
      <alignment horizontal="center" vertical="center" wrapText="1"/>
    </xf>
    <xf numFmtId="165" fontId="3" fillId="7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165" fontId="9" fillId="8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8" borderId="1" pivotButton="0" quotePrefix="0" xfId="0"/>
    <xf numFmtId="0" fontId="0" fillId="9" borderId="1" pivotButton="0" quotePrefix="0" xfId="0"/>
    <xf numFmtId="0" fontId="0" fillId="10" borderId="1" pivotButton="0" quotePrefix="0" xfId="0"/>
    <xf numFmtId="0" fontId="4" fillId="2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right" vertical="center"/>
    </xf>
    <xf numFmtId="0" fontId="12" fillId="8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  <xf numFmtId="0" fontId="15" fillId="9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0" fontId="17" fillId="10" borderId="1" applyAlignment="1" pivotButton="0" quotePrefix="0" xfId="0">
      <alignment horizontal="center" vertical="center" wrapText="1"/>
    </xf>
    <xf numFmtId="0" fontId="18" fillId="11" borderId="1" applyAlignment="1" pivotButton="0" quotePrefix="0" xfId="0">
      <alignment horizontal="center" vertical="center" wrapText="1"/>
    </xf>
    <xf numFmtId="0" fontId="19" fillId="11" borderId="1" applyAlignment="1" pivotButton="0" quotePrefix="0" xfId="0">
      <alignment horizontal="center" vertical="center" wrapText="1"/>
    </xf>
    <xf numFmtId="0" fontId="20" fillId="13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164" fontId="3" fillId="9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1" fillId="10" borderId="1" applyAlignment="1" pivotButton="0" quotePrefix="0" xfId="0">
      <alignment horizontal="center" vertical="center" wrapText="1"/>
    </xf>
    <xf numFmtId="0" fontId="22" fillId="14" borderId="1" applyAlignment="1" pivotButton="0" quotePrefix="0" xfId="0">
      <alignment horizontal="left" vertical="top" wrapText="1"/>
    </xf>
    <xf numFmtId="0" fontId="3" fillId="8" borderId="1" applyAlignment="1" pivotButton="0" quotePrefix="0" xfId="0">
      <alignment horizontal="center" vertical="center" wrapText="1"/>
    </xf>
    <xf numFmtId="165" fontId="12" fillId="8" borderId="1" applyAlignment="1" pivotButton="0" quotePrefix="0" xfId="0">
      <alignment horizontal="right" vertical="center"/>
    </xf>
    <xf numFmtId="165" fontId="14" fillId="9" borderId="1" applyAlignment="1" pivotButton="0" quotePrefix="0" xfId="0">
      <alignment horizontal="right" vertical="center"/>
    </xf>
    <xf numFmtId="0" fontId="18" fillId="12" borderId="1" applyAlignment="1" pivotButton="0" quotePrefix="0" xfId="0">
      <alignment horizontal="center" vertical="center" wrapText="1"/>
    </xf>
    <xf numFmtId="0" fontId="3" fillId="12" borderId="1" applyAlignment="1" pivotButton="0" quotePrefix="0" xfId="0">
      <alignment horizontal="center" vertical="center" wrapText="1"/>
    </xf>
    <xf numFmtId="165" fontId="18" fillId="12" borderId="1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854D0E"/>
      </font>
      <fill>
        <patternFill patternType="solid">
          <fgColor rgb="00FEF9C3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  <dxf>
      <font>
        <b val="1"/>
        <color rgb="0064748B"/>
      </font>
      <fill>
        <patternFill patternType="solid">
          <fgColor rgb="00F1F5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Presenze per Corso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'Dashboard'!$B$10:$B$16</f>
            </numRef>
          </cat>
          <val>
            <numRef>
              <f>'Dashboard'!$C$10:$C$16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Corso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Presenze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Stato Abbonamenti</a:t>
            </a:r>
          </a:p>
        </rich>
      </tx>
    </title>
    <plotArea>
      <pieChart>
        <varyColors val="1"/>
        <ser>
          <idx val="0"/>
          <order val="0"/>
          <tx>
            <strRef>
              <f>'Dashboard'!C19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'Dashboard'!$B$20:$B$22</f>
            </numRef>
          </cat>
          <val>
            <numRef>
              <f>'Dashboard'!$C$20:$C$22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41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41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36" customHeight="1">
      <c r="A1" s="1" t="inlineStr">
        <is>
          <t>REGISTRO PRESENZE PALESTRA — GUIDA OPERATIVA</t>
        </is>
      </c>
    </row>
    <row r="2" ht="18" customHeight="1">
      <c r="A2" s="2" t="inlineStr">
        <is>
          <t>Data creazione:</t>
        </is>
      </c>
      <c r="B2" s="3" t="inlineStr">
        <is>
          <t>02/06/2026</t>
        </is>
      </c>
    </row>
    <row r="3" ht="22" customHeight="1">
      <c r="A3" s="4" t="inlineStr">
        <is>
          <t>STRUTTURA DEL FILE</t>
        </is>
      </c>
      <c r="B3" s="5" t="inlineStr">
        <is>
          <t>Il file è composto da 5 fogli: Istruzioni (questa guida), Parametri (variabili globali), Clienti (anagrafica abbonati), Inserimento (registro giornaliero presenze e pagamenti), Dashboard (riepilogo e indicatori chiave).</t>
        </is>
      </c>
    </row>
    <row r="4" ht="80" customHeight="1">
      <c r="A4" s="6" t="inlineStr"/>
      <c r="B4" s="7" t="inlineStr">
        <is>
          <t>Il file è composto da 5 fogli: Istruzioni (questa guida), Parametri (variabili globali), Clienti (anagrafica abbonati), Inserimento (registro giornaliero presenze e pagamenti), Dashboard (riepilogo e indicatori chiave).</t>
        </is>
      </c>
    </row>
    <row r="5" ht="22" customHeight="1">
      <c r="A5" s="4" t="inlineStr">
        <is>
          <t>COME INSERIRE UN NUOVO CLIENTE</t>
        </is>
      </c>
      <c r="B5" s="5" t="inlineStr">
        <is>
          <t>1. Andare sul foglio 'Clienti'.
2. Compilare una nuova riga a partire dalla prima riga libera dopo i dati esistenti.
3. L'ID Cliente viene assegnato manualmente con prefisso CL- seguito da numero progressivo (es. CL-001).
4. Compilare Cognome e Nome, Codice Fiscale, Telefono, Email, Data Nascita, Città.
5. Scegliere il Tipo Abbonamento dal menu a tendina.
6. Inserire Data Inizio e Data Fine abbonamento.
7. Spuntare Sì per Consenso GDPR e Liberatoria Firmata.
8. Lo Stato Cliente si aggiorna automaticamente tramite formula.</t>
        </is>
      </c>
    </row>
    <row r="6" ht="80" customHeight="1">
      <c r="A6" s="6" t="inlineStr"/>
      <c r="B6" s="7" t="inlineStr">
        <is>
          <t>1. Andare sul foglio 'Clienti'.
2. Compilare una nuova riga a partire dalla prima riga libera dopo i dati esistenti.
3. L'ID Cliente viene assegnato manualmente con prefisso CL- seguito da numero progressivo (es. CL-001).
4. Compilare Cognome e Nome, Codice Fiscale, Telefono, Email, Data Nascita, Città.
5. Scegliere il Tipo Abbonamento dal menu a tendina.
6. Inserire Data Inizio e Data Fine abbonamento.
7. Spuntare Sì per Consenso GDPR e Liberatoria Firmata.
8. Lo Stato Cliente si aggiorna automaticamente tramite formula.</t>
        </is>
      </c>
    </row>
    <row r="7" ht="22" customHeight="1">
      <c r="A7" s="4" t="inlineStr">
        <is>
          <t>COME REGISTRARE UNA PRESENZA</t>
        </is>
      </c>
      <c r="B7" s="5" t="inlineStr">
        <is>
          <t>1. Andare sul foglio 'Inserimento'.
2. Inserire la Data Presenza nella colonna A (formato GG/MM/AAAA).
3. Scegliere il Cliente dal menu a tendina nella colonna B.
4. L'ID Cliente e la Scadenza Abbonamento si recuperano automaticamente.
5. Indicare Corso/Area e Istruttore con i menu a tendina.
6. Inserire Ora Ingresso e Ora Uscita: la Durata Minuti si calcola automaticamente.
7. Scegliere il Tipo Accesso e indicare se è associato un pagamento.
8. Se è presente un pagamento, compilare Importo e Metodo Pagamento.
9. Lo Stato Accesso (Ammesso/Bloccato/Verifica) si aggiorna automaticamente.</t>
        </is>
      </c>
    </row>
    <row r="8" ht="80" customHeight="1">
      <c r="A8" s="6" t="inlineStr"/>
      <c r="B8" s="7" t="inlineStr">
        <is>
          <t>1. Andare sul foglio 'Inserimento'.
2. Inserire la Data Presenza nella colonna A (formato GG/MM/AAAA).
3. Scegliere il Cliente dal menu a tendina nella colonna B.
4. L'ID Cliente e la Scadenza Abbonamento si recuperano automaticamente.
5. Indicare Corso/Area e Istruttore con i menu a tendina.
6. Inserire Ora Ingresso e Ora Uscita: la Durata Minuti si calcola automaticamente.
7. Scegliere il Tipo Accesso e indicare se è associato un pagamento.
8. Se è presente un pagamento, compilare Importo e Metodo Pagamento.
9. Lo Stato Accesso (Ammesso/Bloccato/Verifica) si aggiorna automaticamente.</t>
        </is>
      </c>
    </row>
    <row r="9" ht="22" customHeight="1">
      <c r="A9" s="4" t="inlineStr">
        <is>
          <t>COME REGISTRARE UN RINNOVO O PAGAMENTO</t>
        </is>
      </c>
      <c r="B9" s="5" t="inlineStr">
        <is>
          <t>1. Sul foglio 'Clienti': aggiornare la Data Fine abbonamento con la nuova scadenza.
2. Lo Stato Cliente si aggiornerà automaticamente.
3. Sul foglio 'Inserimento': per ogni pagamento ricevuto, inserire una riga con Pagamento Associato = Sì, compilare Importo e Metodo Pagamento.
4. Lo Stato Pagamento si calcola automaticamente in base all'importo e alla colonna J.</t>
        </is>
      </c>
    </row>
    <row r="10" ht="80" customHeight="1">
      <c r="A10" s="6" t="inlineStr"/>
      <c r="B10" s="7" t="inlineStr">
        <is>
          <t>1. Sul foglio 'Clienti': aggiornare la Data Fine abbonamento con la nuova scadenza.
2. Lo Stato Cliente si aggiornerà automaticamente.
3. Sul foglio 'Inserimento': per ogni pagamento ricevuto, inserire una riga con Pagamento Associato = Sì, compilare Importo e Metodo Pagamento.
4. Lo Stato Pagamento si calcola automaticamente in base all'importo e alla colonna J.</t>
        </is>
      </c>
    </row>
    <row r="11" ht="22" customHeight="1">
      <c r="A11" s="4" t="inlineStr">
        <is>
          <t>SIGNIFICATO DEI COLORI</t>
        </is>
      </c>
      <c r="B11" s="5" t="inlineStr">
        <is>
          <t>VERDE (#22C55E): cliente attivo, pagamento ricevuto, accesso ammesso — tutto in regola.
GIALLO (#EAB308): attenzione richiesta — abbonamento in scadenza entro 7 giorni, pagamento da verificare.
ROSSO (#DC2626): abbonamento scaduto, accesso bloccato, anomalia da correggere.</t>
        </is>
      </c>
    </row>
    <row r="12" ht="80" customHeight="1">
      <c r="A12" s="6" t="inlineStr"/>
      <c r="B12" s="7" t="inlineStr">
        <is>
          <t>VERDE (#22C55E): cliente attivo, pagamento ricevuto, accesso ammesso — tutto in regola.
GIALLO (#EAB308): attenzione richiesta — abbonamento in scadenza entro 7 giorni, pagamento da verificare.
ROSSO (#DC2626): abbonamento scaduto, accesso bloccato, anomalia da correggere.</t>
        </is>
      </c>
    </row>
    <row r="13" ht="22" customHeight="1">
      <c r="A13" s="4" t="inlineStr">
        <is>
          <t>CELLE MODIFICABILI E PROTETTE</t>
        </is>
      </c>
      <c r="B13" s="5" t="inlineStr">
        <is>
          <t>Le CELLE GIALLE (sfondo giallo tenue) sono celle di inserimento manuale: è qui che l'utente deve digitare i dati.
Le celle con SFONDO BIANCO o con formula sono calcolate automaticamente: non modificarle per non compromettere i calcoli.
Le celle di intestazione e le celle della Dashboard sono di sola lettura.</t>
        </is>
      </c>
    </row>
    <row r="14" ht="80" customHeight="1">
      <c r="A14" s="6" t="inlineStr"/>
      <c r="B14" s="7" t="inlineStr">
        <is>
          <t>Le CELLE GIALLE (sfondo giallo tenue) sono celle di inserimento manuale: è qui che l'utente deve digitare i dati.
Le celle con SFONDO BIANCO o con formula sono calcolate automaticamente: non modificarle per non compromettere i calcoli.
Le celle di intestazione e le celle della Dashboard sono di sola lettura.</t>
        </is>
      </c>
    </row>
    <row r="15" ht="22" customHeight="1">
      <c r="A15" s="4" t="inlineStr">
        <is>
          <t>GESTIONE DELLA PRIVACY (GDPR)</t>
        </is>
      </c>
      <c r="B15" s="5" t="inlineStr">
        <is>
          <t>Questo file contiene dati personali degli iscritti (nome, CF, email, telefono). Assicurarsi che:
- Il file sia accessibile solo al personale autorizzato.
- I dati siano conservati per il tempo strettamente necessario.
- Ogni iscritto abbia firmato il modulo di consenso al trattamento dati.
- Non vengano inseriti dati sanitari in questo registro senza adeguata base giuridica.
- In caso di violazione dati, contattare il DPO o il titolare del trattamento.</t>
        </is>
      </c>
    </row>
    <row r="16" ht="80" customHeight="1">
      <c r="A16" s="6" t="inlineStr"/>
      <c r="B16" s="7" t="inlineStr">
        <is>
          <t>Questo file contiene dati personali degli iscritti (nome, CF, email, telefono). Assicurarsi che:
- Il file sia accessibile solo al personale autorizzato.
- I dati siano conservati per il tempo strettamente necessario.
- Ogni iscritto abbia firmato il modulo di consenso al trattamento dati.
- Non vengano inseriti dati sanitari in questo registro senza adeguata base giuridica.
- In caso di violazione dati, contattare il DPO o il titolare del trattamento.</t>
        </is>
      </c>
    </row>
    <row r="17" ht="22" customHeight="1">
      <c r="A17" s="4" t="inlineStr">
        <is>
          <t>PARAMETRI GLOBALI</t>
        </is>
      </c>
      <c r="B17" s="5" t="inlineStr">
        <is>
          <t>Nel foglio 'Parametri' sono configurabili: dati dell'attività (ragione sociale, P.IVA, sede), soglia giorni di allerta scadenza, elenchi di valori per i menu a tendina. Modificare i parametri influenza automaticamente i menu e i calcoli del file.</t>
        </is>
      </c>
    </row>
    <row r="18" ht="80" customHeight="1">
      <c r="A18" s="6" t="inlineStr"/>
      <c r="B18" s="7" t="inlineStr">
        <is>
          <t>Nel foglio 'Parametri' sono configurabili: dati dell'attività (ragione sociale, P.IVA, sede), soglia giorni di allerta scadenza, elenchi di valori per i menu a tendina. Modificare i parametri influenza automaticamente i menu e i calcoli del file.</t>
        </is>
      </c>
    </row>
    <row r="19" ht="22" customHeight="1">
      <c r="A19" s="4" t="inlineStr">
        <is>
          <t>SUPPORTO E MANUTENZIONE</t>
        </is>
      </c>
      <c r="B19" s="5" t="inlineStr">
        <is>
          <t>Per aggiungere nuovi istruttori o corsi: modificare i parametri nel foglio 'Parametri', righe dedicate.
Per aggiungere nuovi clienti: appendere righe nel foglio 'Clienti' rispettando la struttura delle colonne.
Per esportare i dati: usare Salva con nome &gt; CSV o copiare la selezione in un nuovo file.</t>
        </is>
      </c>
    </row>
    <row r="20" ht="80" customHeight="1">
      <c r="A20" s="6" t="inlineStr"/>
      <c r="B20" s="7" t="inlineStr">
        <is>
          <t>Per aggiungere nuovi istruttori o corsi: modificare i parametri nel foglio 'Parametri', righe dedicate.
Per aggiungere nuovi clienti: appendere righe nel foglio 'Clienti' rispettando la struttura delle colonne.
Per esportare i dati: usare Salva con nome &gt; CSV o copiare la selezione in un nuovo file.</t>
        </is>
      </c>
    </row>
  </sheetData>
  <mergeCells count="1">
    <mergeCell ref="A1:B1"/>
  </mergeCell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36" customWidth="1" min="2" max="2"/>
    <col width="40" customWidth="1" min="3" max="3"/>
    <col width="30" customWidth="1" min="4" max="4"/>
  </cols>
  <sheetData>
    <row r="1" ht="34" customHeight="1">
      <c r="A1" s="1" t="inlineStr">
        <is>
          <t>PARAMETRI GLOBALI — REGISTRO PRESENZE PALESTRA</t>
        </is>
      </c>
    </row>
    <row r="2" ht="22" customHeight="1">
      <c r="A2" s="8" t="inlineStr">
        <is>
          <t>Parametro</t>
        </is>
      </c>
      <c r="B2" s="8" t="inlineStr">
        <is>
          <t>Valore</t>
        </is>
      </c>
      <c r="C2" s="8" t="inlineStr">
        <is>
          <t>Descrizione</t>
        </is>
      </c>
      <c r="D2" s="8" t="inlineStr">
        <is>
          <t>Uso nelle formule</t>
        </is>
      </c>
    </row>
    <row r="3" ht="18" customHeight="1">
      <c r="A3" s="9" t="inlineStr">
        <is>
          <t>Ragione Sociale</t>
        </is>
      </c>
      <c r="B3" s="10" t="inlineStr">
        <is>
          <t>A.S.D. FitLife Palestra</t>
        </is>
      </c>
      <c r="C3" s="11" t="inlineStr">
        <is>
          <t>Nome legale dell'attività sportiva</t>
        </is>
      </c>
      <c r="D3" s="11" t="inlineStr">
        <is>
          <t>Intestazioni documenti</t>
        </is>
      </c>
    </row>
    <row r="4" ht="18" customHeight="1">
      <c r="A4" s="12" t="inlineStr">
        <is>
          <t>Nome Palestra</t>
        </is>
      </c>
      <c r="B4" s="10" t="inlineStr">
        <is>
          <t>FitLife Palestra</t>
        </is>
      </c>
      <c r="C4" s="6" t="inlineStr">
        <is>
          <t>Nome commerciale visualizzato</t>
        </is>
      </c>
      <c r="D4" s="6" t="inlineStr">
        <is>
          <t>Dashboard, stampe</t>
        </is>
      </c>
    </row>
    <row r="5" ht="18" customHeight="1">
      <c r="A5" s="9" t="inlineStr">
        <is>
          <t>Anno Esercizio</t>
        </is>
      </c>
      <c r="B5" s="10" t="inlineStr">
        <is>
          <t>2026</t>
        </is>
      </c>
      <c r="C5" s="11" t="inlineStr">
        <is>
          <t>Anno di esercizio corrente</t>
        </is>
      </c>
      <c r="D5" s="11" t="inlineStr">
        <is>
          <t>Formule di calcolo annuale</t>
        </is>
      </c>
    </row>
    <row r="6" ht="18" customHeight="1">
      <c r="A6" s="12" t="inlineStr">
        <is>
          <t>Data Creazione File</t>
        </is>
      </c>
      <c r="B6" s="10" t="inlineStr">
        <is>
          <t>02/06/2026</t>
        </is>
      </c>
      <c r="C6" s="6" t="inlineStr">
        <is>
          <t>Data di prima creazione del file</t>
        </is>
      </c>
      <c r="D6" s="6" t="inlineStr">
        <is>
          <t>Tracciabilità</t>
        </is>
      </c>
    </row>
    <row r="7" ht="18" customHeight="1">
      <c r="A7" s="9" t="inlineStr">
        <is>
          <t>Soglia Scadenza (giorni)</t>
        </is>
      </c>
      <c r="B7" s="10" t="inlineStr">
        <is>
          <t>7</t>
        </is>
      </c>
      <c r="C7" s="11" t="inlineStr">
        <is>
          <t>Giorni prima della scadenza per allerta In scadenza</t>
        </is>
      </c>
      <c r="D7" s="11" t="inlineStr">
        <is>
          <t>Clienti!K, Dashboard</t>
        </is>
      </c>
    </row>
    <row r="8" ht="18" customHeight="1">
      <c r="A8" s="12" t="inlineStr">
        <is>
          <t>IVA Predefinita (%)</t>
        </is>
      </c>
      <c r="B8" s="10" t="inlineStr">
        <is>
          <t>22</t>
        </is>
      </c>
      <c r="C8" s="6" t="inlineStr">
        <is>
          <t>Aliquota IVA applicata di default ai servizi</t>
        </is>
      </c>
      <c r="D8" s="6" t="inlineStr">
        <is>
          <t>Calcolo importi IVA</t>
        </is>
      </c>
    </row>
    <row r="9" ht="18" customHeight="1">
      <c r="A9" s="9" t="inlineStr">
        <is>
          <t>Moneta</t>
        </is>
      </c>
      <c r="B9" s="10" t="inlineStr">
        <is>
          <t>EUR</t>
        </is>
      </c>
      <c r="C9" s="11" t="inlineStr">
        <is>
          <t>Valuta utilizzata negli importi</t>
        </is>
      </c>
      <c r="D9" s="11" t="inlineStr">
        <is>
          <t>Formato celle importo</t>
        </is>
      </c>
    </row>
    <row r="10" ht="18" customHeight="1">
      <c r="A10" s="12" t="inlineStr">
        <is>
          <t>Città Sede</t>
        </is>
      </c>
      <c r="B10" s="10" t="inlineStr">
        <is>
          <t>Milano</t>
        </is>
      </c>
      <c r="C10" s="6" t="inlineStr">
        <is>
          <t>Città dove ha sede la palestra</t>
        </is>
      </c>
      <c r="D10" s="6" t="inlineStr">
        <is>
          <t>Documenti, intestazioni</t>
        </is>
      </c>
    </row>
    <row r="11" ht="18" customHeight="1">
      <c r="A11" s="9" t="inlineStr">
        <is>
          <t>Indirizzo Sede</t>
        </is>
      </c>
      <c r="B11" s="10" t="inlineStr">
        <is>
          <t>Via dello Sport, 15</t>
        </is>
      </c>
      <c r="C11" s="11" t="inlineStr">
        <is>
          <t>Indirizzo completo della sede</t>
        </is>
      </c>
      <c r="D11" s="11" t="inlineStr">
        <is>
          <t>Documenti ufficiali</t>
        </is>
      </c>
    </row>
    <row r="12" ht="18" customHeight="1">
      <c r="A12" s="12" t="inlineStr">
        <is>
          <t>Partita IVA</t>
        </is>
      </c>
      <c r="B12" s="10" t="inlineStr">
        <is>
          <t>12345678901</t>
        </is>
      </c>
      <c r="C12" s="6" t="inlineStr">
        <is>
          <t>P.IVA dell'attività (11 cifre)</t>
        </is>
      </c>
      <c r="D12" s="6" t="inlineStr">
        <is>
          <t>Fatturazione</t>
        </is>
      </c>
    </row>
    <row r="13" ht="18" customHeight="1">
      <c r="A13" s="9" t="inlineStr">
        <is>
          <t>Codice Fiscale</t>
        </is>
      </c>
      <c r="B13" s="10" t="inlineStr">
        <is>
          <t>RSSMRA80A01F205X</t>
        </is>
      </c>
      <c r="C13" s="11" t="inlineStr">
        <is>
          <t>CF del titolare o dell'ente (16 caratteri)</t>
        </is>
      </c>
      <c r="D13" s="11" t="inlineStr">
        <is>
          <t>Documenti fiscali</t>
        </is>
      </c>
    </row>
    <row r="14" ht="18" customHeight="1">
      <c r="A14" s="12" t="inlineStr">
        <is>
          <t>PEC</t>
        </is>
      </c>
      <c r="B14" s="10" t="inlineStr">
        <is>
          <t>fitlife@pec.example.it</t>
        </is>
      </c>
      <c r="C14" s="6" t="inlineStr">
        <is>
          <t>Indirizzo PEC per comunicazioni ufficiali</t>
        </is>
      </c>
      <c r="D14" s="6" t="inlineStr">
        <is>
          <t>Corrispondenza</t>
        </is>
      </c>
    </row>
    <row r="15" ht="18" customHeight="1">
      <c r="A15" s="9" t="inlineStr">
        <is>
          <t>Codice SDI</t>
        </is>
      </c>
      <c r="B15" s="10" t="inlineStr">
        <is>
          <t>AAABBB1</t>
        </is>
      </c>
      <c r="C15" s="11" t="inlineStr">
        <is>
          <t>Codice SDI per fatturazione elettronica (7 caratteri)</t>
        </is>
      </c>
      <c r="D15" s="11" t="inlineStr">
        <is>
          <t>Fatturazione elettronica</t>
        </is>
      </c>
    </row>
    <row r="16" ht="18" customHeight="1">
      <c r="A16" s="12" t="inlineStr">
        <is>
          <t>REA</t>
        </is>
      </c>
      <c r="B16" s="10" t="inlineStr">
        <is>
          <t>MI-1234567</t>
        </is>
      </c>
      <c r="C16" s="6" t="inlineStr">
        <is>
          <t>Numero REA Camera di Commercio</t>
        </is>
      </c>
      <c r="D16" s="6" t="inlineStr">
        <is>
          <t>Documenti societari</t>
        </is>
      </c>
    </row>
    <row r="17" ht="18" customHeight="1">
      <c r="A17" s="9" t="inlineStr">
        <is>
          <t>N. Camera di Commercio</t>
        </is>
      </c>
      <c r="B17" s="10" t="inlineStr">
        <is>
          <t>MI-123456</t>
        </is>
      </c>
      <c r="C17" s="11" t="inlineStr">
        <is>
          <t>Numero iscrizione Camera di Commercio</t>
        </is>
      </c>
      <c r="D17" s="11" t="inlineStr">
        <is>
          <t>Documenti societari</t>
        </is>
      </c>
    </row>
    <row r="18" ht="18" customHeight="1">
      <c r="A18" s="12" t="inlineStr">
        <is>
          <t>Stato Cliente - Valori</t>
        </is>
      </c>
      <c r="B18" s="10" t="inlineStr">
        <is>
          <t>Attivo,In scadenza,Scaduto,Sospeso</t>
        </is>
      </c>
      <c r="C18" s="6" t="inlineStr">
        <is>
          <t>Elenco stati possibili per il cliente</t>
        </is>
      </c>
      <c r="D18" s="6" t="inlineStr">
        <is>
          <t>Clienti!K, Dashboard</t>
        </is>
      </c>
    </row>
    <row r="19" ht="18" customHeight="1">
      <c r="A19" s="9" t="inlineStr">
        <is>
          <t>Tipo Abbonamento - Valori</t>
        </is>
      </c>
      <c r="B19" s="10" t="inlineStr">
        <is>
          <t>Mensile,Trimestrale,Semestrale,Annuale,Ingresso singolo,10 ingressi</t>
        </is>
      </c>
      <c r="C19" s="11" t="inlineStr">
        <is>
          <t>Tipi di abbonamento disponibili</t>
        </is>
      </c>
      <c r="D19" s="11" t="inlineStr">
        <is>
          <t>Clienti!H, Inserimento</t>
        </is>
      </c>
    </row>
    <row r="20" ht="18" customHeight="1">
      <c r="A20" s="12" t="inlineStr">
        <is>
          <t>Metodo Pagamento - Valori</t>
        </is>
      </c>
      <c r="B20" s="10" t="inlineStr">
        <is>
          <t>Contanti,Bancomat,Carta di credito,Bonifico,Satispay,PayPal</t>
        </is>
      </c>
      <c r="C20" s="6" t="inlineStr">
        <is>
          <t>Metodi di pagamento accettati</t>
        </is>
      </c>
      <c r="D20" s="6" t="inlineStr">
        <is>
          <t>Inserimento!L</t>
        </is>
      </c>
    </row>
    <row r="21" ht="18" customHeight="1">
      <c r="A21" s="9" t="inlineStr">
        <is>
          <t>Corsi/Aree - Valori</t>
        </is>
      </c>
      <c r="B21" s="10" t="inlineStr">
        <is>
          <t>Sala pesi,Corsi fitness,Spinning,Pilates,Sala personal,Yoga,Boxe</t>
        </is>
      </c>
      <c r="C21" s="11" t="inlineStr">
        <is>
          <t>Aree e corsi disponibili in palestra</t>
        </is>
      </c>
      <c r="D21" s="11" t="inlineStr">
        <is>
          <t>Inserimento!D</t>
        </is>
      </c>
    </row>
    <row r="22" ht="18" customHeight="1">
      <c r="A22" s="12" t="inlineStr">
        <is>
          <t>Istruttori - Valori</t>
        </is>
      </c>
      <c r="B22" s="10" t="inlineStr">
        <is>
          <t>Marco Rossi,Laura Bianchi,Giulia Verdi,Andrea Neri,Sara Colombo</t>
        </is>
      </c>
      <c r="C22" s="6" t="inlineStr">
        <is>
          <t>Elenco istruttori attivi</t>
        </is>
      </c>
      <c r="D22" s="6" t="inlineStr">
        <is>
          <t>Inserimento!E</t>
        </is>
      </c>
    </row>
    <row r="23" ht="18" customHeight="1">
      <c r="A23" s="9" t="inlineStr">
        <is>
          <t>Tipo Accesso - Valori</t>
        </is>
      </c>
      <c r="B23" s="10" t="inlineStr">
        <is>
          <t>Ingresso singolo,Abbonamento,Pacchetto ingressi,Prova gratuita,Omaggio</t>
        </is>
      </c>
      <c r="C23" s="11" t="inlineStr">
        <is>
          <t>Tipologie di accesso registrabili</t>
        </is>
      </c>
      <c r="D23" s="11" t="inlineStr">
        <is>
          <t>Inserimento!I</t>
        </is>
      </c>
    </row>
    <row r="24" ht="18" customHeight="1">
      <c r="A24" s="12" t="inlineStr">
        <is>
          <t>Logo Path (opzionale)</t>
        </is>
      </c>
      <c r="B24" s="10" t="inlineStr"/>
      <c r="C24" s="6" t="inlineStr">
        <is>
          <t>Percorso del file logo per personalizzazione stampe</t>
        </is>
      </c>
      <c r="D24" s="6" t="inlineStr">
        <is>
          <t>Opzionale</t>
        </is>
      </c>
    </row>
  </sheetData>
  <mergeCells count="1">
    <mergeCell ref="A1:D1"/>
  </mergeCells>
  <dataValidations count="1">
    <dataValidation sqref="B7" showErrorMessage="1" showInputMessage="1" allowBlank="0" errorTitle="Valore non valido" error="Inserire un numero intero tra 1 e 30" type="whole" operator="between">
      <formula1>1</formula1>
      <formula2>30</formula2>
    </dataValidation>
  </dataValidations>
  <pageMargins left="0.5" right="0.5" top="0.75" bottom="0.75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P1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8" customWidth="1" min="3" max="3"/>
    <col width="15" customWidth="1" min="4" max="4"/>
    <col width="26" customWidth="1" min="5" max="5"/>
    <col width="12" customWidth="1" min="6" max="6"/>
    <col width="16" customWidth="1" min="7" max="7"/>
    <col width="18" customWidth="1" min="8" max="8"/>
    <col width="12" customWidth="1" min="9" max="9"/>
    <col width="12" customWidth="1" min="10" max="10"/>
    <col width="14" customWidth="1" min="11" max="11"/>
    <col width="14" customWidth="1" min="12" max="12"/>
    <col width="12" customWidth="1" min="13" max="13"/>
    <col width="30" customWidth="1" min="14" max="14"/>
    <col width="12" customWidth="1" min="15" max="15"/>
    <col width="14" customWidth="1" min="16" max="16"/>
  </cols>
  <sheetData>
    <row r="1" ht="32" customHeight="1">
      <c r="A1" s="1" t="inlineStr">
        <is>
          <t>ANAGRAFICA CLIENTI — REGISTRO PRESENZE PALESTRA</t>
        </is>
      </c>
    </row>
    <row r="2" ht="22" customHeight="1">
      <c r="A2" s="8" t="inlineStr">
        <is>
          <t>ID Cliente</t>
        </is>
      </c>
      <c r="B2" s="8" t="inlineStr">
        <is>
          <t>Cognome e Nome</t>
        </is>
      </c>
      <c r="C2" s="8" t="inlineStr">
        <is>
          <t>Codice Fiscale</t>
        </is>
      </c>
      <c r="D2" s="8" t="inlineStr">
        <is>
          <t>Telefono</t>
        </is>
      </c>
      <c r="E2" s="8" t="inlineStr">
        <is>
          <t>Email</t>
        </is>
      </c>
      <c r="F2" s="8" t="inlineStr">
        <is>
          <t>Data Nascita</t>
        </is>
      </c>
      <c r="G2" s="8" t="inlineStr">
        <is>
          <t>Città</t>
        </is>
      </c>
      <c r="H2" s="8" t="inlineStr">
        <is>
          <t>Tipo Abbonamento</t>
        </is>
      </c>
      <c r="I2" s="8" t="inlineStr">
        <is>
          <t>Data Inizio</t>
        </is>
      </c>
      <c r="J2" s="8" t="inlineStr">
        <is>
          <t>Data Fine</t>
        </is>
      </c>
      <c r="K2" s="8" t="inlineStr">
        <is>
          <t>Stato Cliente</t>
        </is>
      </c>
      <c r="L2" s="8" t="inlineStr">
        <is>
          <t>N. Presenze Totali</t>
        </is>
      </c>
      <c r="M2" s="8" t="inlineStr">
        <is>
          <t>Ultima Presenza</t>
        </is>
      </c>
      <c r="N2" s="8" t="inlineStr">
        <is>
          <t>Note</t>
        </is>
      </c>
      <c r="O2" s="8" t="inlineStr">
        <is>
          <t>Consenso GDPR</t>
        </is>
      </c>
      <c r="P2" s="8" t="inlineStr">
        <is>
          <t>Liberatoria Firmata</t>
        </is>
      </c>
    </row>
    <row r="3">
      <c r="A3" s="11" t="inlineStr">
        <is>
          <t>CL-001</t>
        </is>
      </c>
      <c r="B3" s="10" t="inlineStr">
        <is>
          <t>Rossi Marco</t>
        </is>
      </c>
      <c r="C3" s="10" t="inlineStr">
        <is>
          <t>RSSMRC85M01F205Z</t>
        </is>
      </c>
      <c r="D3" s="10" t="inlineStr">
        <is>
          <t>3331234567</t>
        </is>
      </c>
      <c r="E3" s="10" t="inlineStr">
        <is>
          <t>marco.rossi@email.it</t>
        </is>
      </c>
      <c r="F3" s="13" t="inlineStr">
        <is>
          <t>01/03/1985</t>
        </is>
      </c>
      <c r="G3" s="10" t="inlineStr">
        <is>
          <t>Milano</t>
        </is>
      </c>
      <c r="H3" s="11" t="inlineStr">
        <is>
          <t>Mensile</t>
        </is>
      </c>
      <c r="I3" s="13" t="inlineStr">
        <is>
          <t>23/05/2026</t>
        </is>
      </c>
      <c r="J3" s="13" t="inlineStr">
        <is>
          <t>22/06/2026</t>
        </is>
      </c>
      <c r="K3" s="14">
        <f>SE(J3="";"Sospeso";SE(J3&lt;OGGI();"Scaduto";SE(J3-OGGI()&lt;=Parametri!$B$5;"In scadenza";"Attivo")))</f>
        <v/>
      </c>
      <c r="L3" s="14">
        <f>SE.ERRORE(CONTA.SE(Inserimento!$B:$B;B3);0)</f>
        <v/>
      </c>
      <c r="M3" s="14">
        <f>SE.ERRORE(INDICE(Inserimento!$A:$A;CONFRONTA(B3;Inserimento!$B:$B;0));"")</f>
        <v/>
      </c>
      <c r="N3" s="10" t="inlineStr"/>
      <c r="O3" s="11" t="inlineStr">
        <is>
          <t>Sì</t>
        </is>
      </c>
      <c r="P3" s="11" t="inlineStr">
        <is>
          <t>Sì</t>
        </is>
      </c>
    </row>
    <row r="4">
      <c r="A4" s="6" t="inlineStr">
        <is>
          <t>CL-002</t>
        </is>
      </c>
      <c r="B4" s="10" t="inlineStr">
        <is>
          <t>Bianchi Laura</t>
        </is>
      </c>
      <c r="C4" s="10" t="inlineStr">
        <is>
          <t>BNCLRA90F01F205Y</t>
        </is>
      </c>
      <c r="D4" s="10" t="inlineStr">
        <is>
          <t>3479876543</t>
        </is>
      </c>
      <c r="E4" s="10" t="inlineStr">
        <is>
          <t>laura.bianchi@email.it</t>
        </is>
      </c>
      <c r="F4" s="15" t="inlineStr">
        <is>
          <t>15/07/1990</t>
        </is>
      </c>
      <c r="G4" s="10" t="inlineStr">
        <is>
          <t>Milano</t>
        </is>
      </c>
      <c r="H4" s="6" t="inlineStr">
        <is>
          <t>Trimestrale</t>
        </is>
      </c>
      <c r="I4" s="15" t="inlineStr">
        <is>
          <t>03/04/2026</t>
        </is>
      </c>
      <c r="J4" s="15" t="inlineStr">
        <is>
          <t>07/06/2026</t>
        </is>
      </c>
      <c r="K4" s="16">
        <f>SE(J4="";"Sospeso";SE(J4&lt;OGGI();"Scaduto";SE(J4-OGGI()&lt;=Parametri!$B$5;"In scadenza";"Attivo")))</f>
        <v/>
      </c>
      <c r="L4" s="16">
        <f>SE.ERRORE(CONTA.SE(Inserimento!$B:$B;B4);0)</f>
        <v/>
      </c>
      <c r="M4" s="16">
        <f>SE.ERRORE(INDICE(Inserimento!$A:$A;CONFRONTA(B4;Inserimento!$B:$B;0));"")</f>
        <v/>
      </c>
      <c r="N4" s="10" t="inlineStr"/>
      <c r="O4" s="6" t="inlineStr">
        <is>
          <t>Sì</t>
        </is>
      </c>
      <c r="P4" s="6" t="inlineStr">
        <is>
          <t>Sì</t>
        </is>
      </c>
    </row>
    <row r="5">
      <c r="A5" s="11" t="inlineStr">
        <is>
          <t>CL-003</t>
        </is>
      </c>
      <c r="B5" s="10" t="inlineStr">
        <is>
          <t>Verdi Giuseppe</t>
        </is>
      </c>
      <c r="C5" s="10" t="inlineStr">
        <is>
          <t>VRDGPP78C10F205W</t>
        </is>
      </c>
      <c r="D5" s="10" t="inlineStr">
        <is>
          <t>3201112233</t>
        </is>
      </c>
      <c r="E5" s="10" t="inlineStr">
        <is>
          <t>giuseppe.verdi@email.it</t>
        </is>
      </c>
      <c r="F5" s="13" t="inlineStr">
        <is>
          <t>10/03/1978</t>
        </is>
      </c>
      <c r="G5" s="10" t="inlineStr">
        <is>
          <t>Sesto San Giovanni</t>
        </is>
      </c>
      <c r="H5" s="11" t="inlineStr">
        <is>
          <t>Annuale</t>
        </is>
      </c>
      <c r="I5" s="13" t="inlineStr">
        <is>
          <t>14/11/2025</t>
        </is>
      </c>
      <c r="J5" s="13" t="inlineStr">
        <is>
          <t>14/11/2026</t>
        </is>
      </c>
      <c r="K5" s="14">
        <f>SE(J5="";"Sospeso";SE(J5&lt;OGGI();"Scaduto";SE(J5-OGGI()&lt;=Parametri!$B$5;"In scadenza";"Attivo")))</f>
        <v/>
      </c>
      <c r="L5" s="14">
        <f>SE.ERRORE(CONTA.SE(Inserimento!$B:$B;B5);0)</f>
        <v/>
      </c>
      <c r="M5" s="14">
        <f>SE.ERRORE(INDICE(Inserimento!$A:$A;CONFRONTA(B5;Inserimento!$B:$B;0));"")</f>
        <v/>
      </c>
      <c r="N5" s="10" t="inlineStr">
        <is>
          <t>Preferisce mattina</t>
        </is>
      </c>
      <c r="O5" s="11" t="inlineStr">
        <is>
          <t>Sì</t>
        </is>
      </c>
      <c r="P5" s="11" t="inlineStr">
        <is>
          <t>Sì</t>
        </is>
      </c>
    </row>
    <row r="6">
      <c r="A6" s="6" t="inlineStr">
        <is>
          <t>CL-004</t>
        </is>
      </c>
      <c r="B6" s="10" t="inlineStr">
        <is>
          <t>Colombo Sara</t>
        </is>
      </c>
      <c r="C6" s="10" t="inlineStr">
        <is>
          <t>CLMSRA95H45F205V</t>
        </is>
      </c>
      <c r="D6" s="10" t="inlineStr">
        <is>
          <t>3887654321</t>
        </is>
      </c>
      <c r="E6" s="10" t="inlineStr">
        <is>
          <t>sara.colombo@email.it</t>
        </is>
      </c>
      <c r="F6" s="15" t="inlineStr">
        <is>
          <t>05/06/1995</t>
        </is>
      </c>
      <c r="G6" s="10" t="inlineStr">
        <is>
          <t>Monza</t>
        </is>
      </c>
      <c r="H6" s="6" t="inlineStr">
        <is>
          <t>Mensile</t>
        </is>
      </c>
      <c r="I6" s="15" t="inlineStr">
        <is>
          <t>28/04/2026</t>
        </is>
      </c>
      <c r="J6" s="15" t="inlineStr">
        <is>
          <t>28/05/2026</t>
        </is>
      </c>
      <c r="K6" s="16">
        <f>SE(J6="";"Sospeso";SE(J6&lt;OGGI();"Scaduto";SE(J6-OGGI()&lt;=Parametri!$B$5;"In scadenza";"Attivo")))</f>
        <v/>
      </c>
      <c r="L6" s="16">
        <f>SE.ERRORE(CONTA.SE(Inserimento!$B:$B;B6);0)</f>
        <v/>
      </c>
      <c r="M6" s="16">
        <f>SE.ERRORE(INDICE(Inserimento!$A:$A;CONFRONTA(B6;Inserimento!$B:$B;0));"")</f>
        <v/>
      </c>
      <c r="N6" s="10" t="inlineStr">
        <is>
          <t>Abbonamento scaduto - contattare</t>
        </is>
      </c>
      <c r="O6" s="6" t="inlineStr">
        <is>
          <t>Sì</t>
        </is>
      </c>
      <c r="P6" s="6" t="inlineStr">
        <is>
          <t>No</t>
        </is>
      </c>
    </row>
    <row r="7">
      <c r="A7" s="11" t="inlineStr">
        <is>
          <t>CL-005</t>
        </is>
      </c>
      <c r="B7" s="10" t="inlineStr">
        <is>
          <t>Ferrari Antonio</t>
        </is>
      </c>
      <c r="C7" s="10" t="inlineStr">
        <is>
          <t>FRRNN82T12F205U</t>
        </is>
      </c>
      <c r="D7" s="10" t="inlineStr">
        <is>
          <t>3665544332</t>
        </is>
      </c>
      <c r="E7" s="10" t="inlineStr">
        <is>
          <t>antonio.ferrari@email.it</t>
        </is>
      </c>
      <c r="F7" s="13" t="inlineStr">
        <is>
          <t>12/12/1982</t>
        </is>
      </c>
      <c r="G7" s="10" t="inlineStr">
        <is>
          <t>Milano</t>
        </is>
      </c>
      <c r="H7" s="11" t="inlineStr">
        <is>
          <t>10 ingressi</t>
        </is>
      </c>
      <c r="I7" s="13" t="inlineStr">
        <is>
          <t>13/05/2026</t>
        </is>
      </c>
      <c r="J7" s="13" t="inlineStr">
        <is>
          <t>12/07/2026</t>
        </is>
      </c>
      <c r="K7" s="14">
        <f>SE(J7="";"Sospeso";SE(J7&lt;OGGI();"Scaduto";SE(J7-OGGI()&lt;=Parametri!$B$5;"In scadenza";"Attivo")))</f>
        <v/>
      </c>
      <c r="L7" s="14">
        <f>SE.ERRORE(CONTA.SE(Inserimento!$B:$B;B7);0)</f>
        <v/>
      </c>
      <c r="M7" s="14">
        <f>SE.ERRORE(INDICE(Inserimento!$A:$A;CONFRONTA(B7;Inserimento!$B:$B;0));"")</f>
        <v/>
      </c>
      <c r="N7" s="10" t="inlineStr"/>
      <c r="O7" s="11" t="inlineStr">
        <is>
          <t>Sì</t>
        </is>
      </c>
      <c r="P7" s="11" t="inlineStr">
        <is>
          <t>Sì</t>
        </is>
      </c>
    </row>
    <row r="8">
      <c r="A8" s="6" t="inlineStr">
        <is>
          <t>CL-006</t>
        </is>
      </c>
      <c r="B8" s="10" t="inlineStr">
        <is>
          <t>Esposito Chiara</t>
        </is>
      </c>
      <c r="C8" s="10" t="inlineStr">
        <is>
          <t>SPSCHR98A41F205T</t>
        </is>
      </c>
      <c r="D8" s="10" t="inlineStr">
        <is>
          <t>3441122334</t>
        </is>
      </c>
      <c r="E8" s="10" t="inlineStr">
        <is>
          <t>chiara.esposito@email.it</t>
        </is>
      </c>
      <c r="F8" s="15" t="inlineStr">
        <is>
          <t>01/01/1998</t>
        </is>
      </c>
      <c r="G8" s="10" t="inlineStr">
        <is>
          <t>Milano</t>
        </is>
      </c>
      <c r="H8" s="6" t="inlineStr">
        <is>
          <t>Semestrale</t>
        </is>
      </c>
      <c r="I8" s="15" t="inlineStr">
        <is>
          <t>22/02/2026</t>
        </is>
      </c>
      <c r="J8" s="15" t="inlineStr">
        <is>
          <t>21/08/2026</t>
        </is>
      </c>
      <c r="K8" s="16">
        <f>SE(J8="";"Sospeso";SE(J8&lt;OGGI();"Scaduto";SE(J8-OGGI()&lt;=Parametri!$B$5;"In scadenza";"Attivo")))</f>
        <v/>
      </c>
      <c r="L8" s="16">
        <f>SE.ERRORE(CONTA.SE(Inserimento!$B:$B;B8);0)</f>
        <v/>
      </c>
      <c r="M8" s="16">
        <f>SE.ERRORE(INDICE(Inserimento!$A:$A;CONFRONTA(B8;Inserimento!$B:$B;0));"")</f>
        <v/>
      </c>
      <c r="N8" s="10" t="inlineStr"/>
      <c r="O8" s="6" t="inlineStr">
        <is>
          <t>Sì</t>
        </is>
      </c>
      <c r="P8" s="6" t="inlineStr">
        <is>
          <t>Sì</t>
        </is>
      </c>
    </row>
    <row r="9">
      <c r="A9" s="11" t="inlineStr">
        <is>
          <t>CL-007</t>
        </is>
      </c>
      <c r="B9" s="10" t="inlineStr">
        <is>
          <t>Romano Luca</t>
        </is>
      </c>
      <c r="C9" s="10" t="inlineStr">
        <is>
          <t>RMNLCU88E20F205S</t>
        </is>
      </c>
      <c r="D9" s="10" t="inlineStr">
        <is>
          <t>3990011223</t>
        </is>
      </c>
      <c r="E9" s="10" t="inlineStr">
        <is>
          <t>luca.romano@email.it</t>
        </is>
      </c>
      <c r="F9" s="13" t="inlineStr">
        <is>
          <t>20/05/1988</t>
        </is>
      </c>
      <c r="G9" s="10" t="inlineStr">
        <is>
          <t>Cinisello Balsamo</t>
        </is>
      </c>
      <c r="H9" s="11" t="inlineStr">
        <is>
          <t>Mensile</t>
        </is>
      </c>
      <c r="I9" s="13" t="inlineStr">
        <is>
          <t>28/05/2026</t>
        </is>
      </c>
      <c r="J9" s="13" t="inlineStr">
        <is>
          <t>05/06/2026</t>
        </is>
      </c>
      <c r="K9" s="14">
        <f>SE(J9="";"Sospeso";SE(J9&lt;OGGI();"Scaduto";SE(J9-OGGI()&lt;=Parametri!$B$5;"In scadenza";"Attivo")))</f>
        <v/>
      </c>
      <c r="L9" s="14">
        <f>SE.ERRORE(CONTA.SE(Inserimento!$B:$B;B9);0)</f>
        <v/>
      </c>
      <c r="M9" s="14">
        <f>SE.ERRORE(INDICE(Inserimento!$A:$A;CONFRONTA(B9;Inserimento!$B:$B;0));"")</f>
        <v/>
      </c>
      <c r="N9" s="10" t="inlineStr">
        <is>
          <t>Scadenza imminente</t>
        </is>
      </c>
      <c r="O9" s="11" t="inlineStr">
        <is>
          <t>Sì</t>
        </is>
      </c>
      <c r="P9" s="11" t="inlineStr">
        <is>
          <t>Sì</t>
        </is>
      </c>
    </row>
    <row r="10">
      <c r="A10" s="6" t="inlineStr">
        <is>
          <t>CL-008</t>
        </is>
      </c>
      <c r="B10" s="10" t="inlineStr">
        <is>
          <t>Conti Federica</t>
        </is>
      </c>
      <c r="C10" s="10" t="inlineStr">
        <is>
          <t>CNTFDR92L50F205R</t>
        </is>
      </c>
      <c r="D10" s="10" t="inlineStr">
        <is>
          <t>3124455667</t>
        </is>
      </c>
      <c r="E10" s="10" t="inlineStr">
        <is>
          <t>federica.conti@email.it</t>
        </is>
      </c>
      <c r="F10" s="15" t="inlineStr">
        <is>
          <t>10/07/1992</t>
        </is>
      </c>
      <c r="G10" s="10" t="inlineStr">
        <is>
          <t>Milano</t>
        </is>
      </c>
      <c r="H10" s="6" t="inlineStr">
        <is>
          <t>Trimestrale</t>
        </is>
      </c>
      <c r="I10" s="15" t="inlineStr">
        <is>
          <t>14/03/2026</t>
        </is>
      </c>
      <c r="J10" s="15" t="inlineStr">
        <is>
          <t>12/06/2026</t>
        </is>
      </c>
      <c r="K10" s="16">
        <f>SE(J10="";"Sospeso";SE(J10&lt;OGGI();"Scaduto";SE(J10-OGGI()&lt;=Parametri!$B$5;"In scadenza";"Attivo")))</f>
        <v/>
      </c>
      <c r="L10" s="16">
        <f>SE.ERRORE(CONTA.SE(Inserimento!$B:$B;B10);0)</f>
        <v/>
      </c>
      <c r="M10" s="16">
        <f>SE.ERRORE(INDICE(Inserimento!$A:$A;CONFRONTA(B10;Inserimento!$B:$B;0));"")</f>
        <v/>
      </c>
      <c r="N10" s="10" t="inlineStr"/>
      <c r="O10" s="6" t="inlineStr">
        <is>
          <t>Sì</t>
        </is>
      </c>
      <c r="P10" s="6" t="inlineStr">
        <is>
          <t>Sì</t>
        </is>
      </c>
    </row>
    <row r="11">
      <c r="A11" s="11" t="n"/>
      <c r="B11" s="10" t="n"/>
      <c r="C11" s="10" t="n"/>
      <c r="D11" s="10" t="n"/>
      <c r="E11" s="10" t="n"/>
      <c r="F11" s="11" t="n"/>
      <c r="G11" s="10" t="n"/>
      <c r="H11" s="11" t="n"/>
      <c r="I11" s="11" t="n"/>
      <c r="J11" s="11" t="n"/>
      <c r="K11" s="14">
        <f>SE(J11="";"Sospeso";SE(J11&lt;OGGI();"Scaduto";SE(J11-OGGI()&lt;=Parametri!$B$5;"In scadenza";"Attivo")))</f>
        <v/>
      </c>
      <c r="L11" s="14">
        <f>SE.ERRORE(CONTA.SE(Inserimento!$B:$B;B11);0)</f>
        <v/>
      </c>
      <c r="M11" s="14">
        <f>SE.ERRORE(INDICE(Inserimento!$A:$A;CONFRONTA(B11;Inserimento!$B:$B;0));"")</f>
        <v/>
      </c>
      <c r="N11" s="10" t="n"/>
      <c r="O11" s="11" t="n"/>
      <c r="P11" s="11" t="n"/>
    </row>
    <row r="12">
      <c r="A12" s="6" t="n"/>
      <c r="B12" s="10" t="n"/>
      <c r="C12" s="10" t="n"/>
      <c r="D12" s="10" t="n"/>
      <c r="E12" s="10" t="n"/>
      <c r="F12" s="6" t="n"/>
      <c r="G12" s="10" t="n"/>
      <c r="H12" s="6" t="n"/>
      <c r="I12" s="6" t="n"/>
      <c r="J12" s="6" t="n"/>
      <c r="K12" s="16">
        <f>SE(J12="";"Sospeso";SE(J12&lt;OGGI();"Scaduto";SE(J12-OGGI()&lt;=Parametri!$B$5;"In scadenza";"Attivo")))</f>
        <v/>
      </c>
      <c r="L12" s="16">
        <f>SE.ERRORE(CONTA.SE(Inserimento!$B:$B;B12);0)</f>
        <v/>
      </c>
      <c r="M12" s="16">
        <f>SE.ERRORE(INDICE(Inserimento!$A:$A;CONFRONTA(B12;Inserimento!$B:$B;0));"")</f>
        <v/>
      </c>
      <c r="N12" s="10" t="n"/>
      <c r="O12" s="6" t="n"/>
      <c r="P12" s="6" t="n"/>
    </row>
    <row r="13">
      <c r="A13" s="11" t="n"/>
      <c r="B13" s="10" t="n"/>
      <c r="C13" s="10" t="n"/>
      <c r="D13" s="10" t="n"/>
      <c r="E13" s="10" t="n"/>
      <c r="F13" s="11" t="n"/>
      <c r="G13" s="10" t="n"/>
      <c r="H13" s="11" t="n"/>
      <c r="I13" s="11" t="n"/>
      <c r="J13" s="11" t="n"/>
      <c r="K13" s="14">
        <f>SE(J13="";"Sospeso";SE(J13&lt;OGGI();"Scaduto";SE(J13-OGGI()&lt;=Parametri!$B$5;"In scadenza";"Attivo")))</f>
        <v/>
      </c>
      <c r="L13" s="14">
        <f>SE.ERRORE(CONTA.SE(Inserimento!$B:$B;B13);0)</f>
        <v/>
      </c>
      <c r="M13" s="14">
        <f>SE.ERRORE(INDICE(Inserimento!$A:$A;CONFRONTA(B13;Inserimento!$B:$B;0));"")</f>
        <v/>
      </c>
      <c r="N13" s="10" t="n"/>
      <c r="O13" s="11" t="n"/>
      <c r="P13" s="11" t="n"/>
    </row>
    <row r="14">
      <c r="A14" s="6" t="n"/>
      <c r="B14" s="10" t="n"/>
      <c r="C14" s="10" t="n"/>
      <c r="D14" s="10" t="n"/>
      <c r="E14" s="10" t="n"/>
      <c r="F14" s="6" t="n"/>
      <c r="G14" s="10" t="n"/>
      <c r="H14" s="6" t="n"/>
      <c r="I14" s="6" t="n"/>
      <c r="J14" s="6" t="n"/>
      <c r="K14" s="16">
        <f>SE(J14="";"Sospeso";SE(J14&lt;OGGI();"Scaduto";SE(J14-OGGI()&lt;=Parametri!$B$5;"In scadenza";"Attivo")))</f>
        <v/>
      </c>
      <c r="L14" s="16">
        <f>SE.ERRORE(CONTA.SE(Inserimento!$B:$B;B14);0)</f>
        <v/>
      </c>
      <c r="M14" s="16">
        <f>SE.ERRORE(INDICE(Inserimento!$A:$A;CONFRONTA(B14;Inserimento!$B:$B;0));"")</f>
        <v/>
      </c>
      <c r="N14" s="10" t="n"/>
      <c r="O14" s="6" t="n"/>
      <c r="P14" s="6" t="n"/>
    </row>
    <row r="15">
      <c r="A15" s="11" t="n"/>
      <c r="B15" s="10" t="n"/>
      <c r="C15" s="10" t="n"/>
      <c r="D15" s="10" t="n"/>
      <c r="E15" s="10" t="n"/>
      <c r="F15" s="11" t="n"/>
      <c r="G15" s="10" t="n"/>
      <c r="H15" s="11" t="n"/>
      <c r="I15" s="11" t="n"/>
      <c r="J15" s="11" t="n"/>
      <c r="K15" s="14">
        <f>SE(J15="";"Sospeso";SE(J15&lt;OGGI();"Scaduto";SE(J15-OGGI()&lt;=Parametri!$B$5;"In scadenza";"Attivo")))</f>
        <v/>
      </c>
      <c r="L15" s="14">
        <f>SE.ERRORE(CONTA.SE(Inserimento!$B:$B;B15);0)</f>
        <v/>
      </c>
      <c r="M15" s="14">
        <f>SE.ERRORE(INDICE(Inserimento!$A:$A;CONFRONTA(B15;Inserimento!$B:$B;0));"")</f>
        <v/>
      </c>
      <c r="N15" s="10" t="n"/>
      <c r="O15" s="11" t="n"/>
      <c r="P15" s="11" t="n"/>
    </row>
    <row r="16">
      <c r="A16" s="6" t="n"/>
      <c r="B16" s="10" t="n"/>
      <c r="C16" s="10" t="n"/>
      <c r="D16" s="10" t="n"/>
      <c r="E16" s="10" t="n"/>
      <c r="F16" s="6" t="n"/>
      <c r="G16" s="10" t="n"/>
      <c r="H16" s="6" t="n"/>
      <c r="I16" s="6" t="n"/>
      <c r="J16" s="6" t="n"/>
      <c r="K16" s="16">
        <f>SE(J16="";"Sospeso";SE(J16&lt;OGGI();"Scaduto";SE(J16-OGGI()&lt;=Parametri!$B$5;"In scadenza";"Attivo")))</f>
        <v/>
      </c>
      <c r="L16" s="16">
        <f>SE.ERRORE(CONTA.SE(Inserimento!$B:$B;B16);0)</f>
        <v/>
      </c>
      <c r="M16" s="16">
        <f>SE.ERRORE(INDICE(Inserimento!$A:$A;CONFRONTA(B16;Inserimento!$B:$B;0));"")</f>
        <v/>
      </c>
      <c r="N16" s="10" t="n"/>
      <c r="O16" s="6" t="n"/>
      <c r="P16" s="6" t="n"/>
    </row>
    <row r="17">
      <c r="A17" s="11" t="n"/>
      <c r="B17" s="10" t="n"/>
      <c r="C17" s="10" t="n"/>
      <c r="D17" s="10" t="n"/>
      <c r="E17" s="10" t="n"/>
      <c r="F17" s="11" t="n"/>
      <c r="G17" s="10" t="n"/>
      <c r="H17" s="11" t="n"/>
      <c r="I17" s="11" t="n"/>
      <c r="J17" s="11" t="n"/>
      <c r="K17" s="14">
        <f>SE(J17="";"Sospeso";SE(J17&lt;OGGI();"Scaduto";SE(J17-OGGI()&lt;=Parametri!$B$5;"In scadenza";"Attivo")))</f>
        <v/>
      </c>
      <c r="L17" s="14">
        <f>SE.ERRORE(CONTA.SE(Inserimento!$B:$B;B17);0)</f>
        <v/>
      </c>
      <c r="M17" s="14">
        <f>SE.ERRORE(INDICE(Inserimento!$A:$A;CONFRONTA(B17;Inserimento!$B:$B;0));"")</f>
        <v/>
      </c>
      <c r="N17" s="10" t="n"/>
      <c r="O17" s="11" t="n"/>
      <c r="P17" s="11" t="n"/>
    </row>
    <row r="18">
      <c r="A18" s="6" t="n"/>
      <c r="B18" s="10" t="n"/>
      <c r="C18" s="10" t="n"/>
      <c r="D18" s="10" t="n"/>
      <c r="E18" s="10" t="n"/>
      <c r="F18" s="6" t="n"/>
      <c r="G18" s="10" t="n"/>
      <c r="H18" s="6" t="n"/>
      <c r="I18" s="6" t="n"/>
      <c r="J18" s="6" t="n"/>
      <c r="K18" s="16">
        <f>SE(J18="";"Sospeso";SE(J18&lt;OGGI();"Scaduto";SE(J18-OGGI()&lt;=Parametri!$B$5;"In scadenza";"Attivo")))</f>
        <v/>
      </c>
      <c r="L18" s="16">
        <f>SE.ERRORE(CONTA.SE(Inserimento!$B:$B;B18);0)</f>
        <v/>
      </c>
      <c r="M18" s="16">
        <f>SE.ERRORE(INDICE(Inserimento!$A:$A;CONFRONTA(B18;Inserimento!$B:$B;0));"")</f>
        <v/>
      </c>
      <c r="N18" s="10" t="n"/>
      <c r="O18" s="6" t="n"/>
      <c r="P18" s="6" t="n"/>
    </row>
    <row r="19">
      <c r="A19" s="11" t="n"/>
      <c r="B19" s="10" t="n"/>
      <c r="C19" s="10" t="n"/>
      <c r="D19" s="10" t="n"/>
      <c r="E19" s="10" t="n"/>
      <c r="F19" s="11" t="n"/>
      <c r="G19" s="10" t="n"/>
      <c r="H19" s="11" t="n"/>
      <c r="I19" s="11" t="n"/>
      <c r="J19" s="11" t="n"/>
      <c r="K19" s="14">
        <f>SE(J19="";"Sospeso";SE(J19&lt;OGGI();"Scaduto";SE(J19-OGGI()&lt;=Parametri!$B$5;"In scadenza";"Attivo")))</f>
        <v/>
      </c>
      <c r="L19" s="14">
        <f>SE.ERRORE(CONTA.SE(Inserimento!$B:$B;B19);0)</f>
        <v/>
      </c>
      <c r="M19" s="14">
        <f>SE.ERRORE(INDICE(Inserimento!$A:$A;CONFRONTA(B19;Inserimento!$B:$B;0));"")</f>
        <v/>
      </c>
      <c r="N19" s="10" t="n"/>
      <c r="O19" s="11" t="n"/>
      <c r="P19" s="11" t="n"/>
    </row>
    <row r="20">
      <c r="A20" s="6" t="n"/>
      <c r="B20" s="10" t="n"/>
      <c r="C20" s="10" t="n"/>
      <c r="D20" s="10" t="n"/>
      <c r="E20" s="10" t="n"/>
      <c r="F20" s="6" t="n"/>
      <c r="G20" s="10" t="n"/>
      <c r="H20" s="6" t="n"/>
      <c r="I20" s="6" t="n"/>
      <c r="J20" s="6" t="n"/>
      <c r="K20" s="16">
        <f>SE(J20="";"Sospeso";SE(J20&lt;OGGI();"Scaduto";SE(J20-OGGI()&lt;=Parametri!$B$5;"In scadenza";"Attivo")))</f>
        <v/>
      </c>
      <c r="L20" s="16">
        <f>SE.ERRORE(CONTA.SE(Inserimento!$B:$B;B20);0)</f>
        <v/>
      </c>
      <c r="M20" s="16">
        <f>SE.ERRORE(INDICE(Inserimento!$A:$A;CONFRONTA(B20;Inserimento!$B:$B;0));"")</f>
        <v/>
      </c>
      <c r="N20" s="10" t="n"/>
      <c r="O20" s="6" t="n"/>
      <c r="P20" s="6" t="n"/>
    </row>
    <row r="21">
      <c r="A21" s="11" t="n"/>
      <c r="B21" s="10" t="n"/>
      <c r="C21" s="10" t="n"/>
      <c r="D21" s="10" t="n"/>
      <c r="E21" s="10" t="n"/>
      <c r="F21" s="11" t="n"/>
      <c r="G21" s="10" t="n"/>
      <c r="H21" s="11" t="n"/>
      <c r="I21" s="11" t="n"/>
      <c r="J21" s="11" t="n"/>
      <c r="K21" s="14">
        <f>SE(J21="";"Sospeso";SE(J21&lt;OGGI();"Scaduto";SE(J21-OGGI()&lt;=Parametri!$B$5;"In scadenza";"Attivo")))</f>
        <v/>
      </c>
      <c r="L21" s="14">
        <f>SE.ERRORE(CONTA.SE(Inserimento!$B:$B;B21);0)</f>
        <v/>
      </c>
      <c r="M21" s="14">
        <f>SE.ERRORE(INDICE(Inserimento!$A:$A;CONFRONTA(B21;Inserimento!$B:$B;0));"")</f>
        <v/>
      </c>
      <c r="N21" s="10" t="n"/>
      <c r="O21" s="11" t="n"/>
      <c r="P21" s="11" t="n"/>
    </row>
    <row r="22">
      <c r="A22" s="6" t="n"/>
      <c r="B22" s="10" t="n"/>
      <c r="C22" s="10" t="n"/>
      <c r="D22" s="10" t="n"/>
      <c r="E22" s="10" t="n"/>
      <c r="F22" s="6" t="n"/>
      <c r="G22" s="10" t="n"/>
      <c r="H22" s="6" t="n"/>
      <c r="I22" s="6" t="n"/>
      <c r="J22" s="6" t="n"/>
      <c r="K22" s="16">
        <f>SE(J22="";"Sospeso";SE(J22&lt;OGGI();"Scaduto";SE(J22-OGGI()&lt;=Parametri!$B$5;"In scadenza";"Attivo")))</f>
        <v/>
      </c>
      <c r="L22" s="16">
        <f>SE.ERRORE(CONTA.SE(Inserimento!$B:$B;B22);0)</f>
        <v/>
      </c>
      <c r="M22" s="16">
        <f>SE.ERRORE(INDICE(Inserimento!$A:$A;CONFRONTA(B22;Inserimento!$B:$B;0));"")</f>
        <v/>
      </c>
      <c r="N22" s="10" t="n"/>
      <c r="O22" s="6" t="n"/>
      <c r="P22" s="6" t="n"/>
    </row>
    <row r="23">
      <c r="A23" s="11" t="n"/>
      <c r="B23" s="10" t="n"/>
      <c r="C23" s="10" t="n"/>
      <c r="D23" s="10" t="n"/>
      <c r="E23" s="10" t="n"/>
      <c r="F23" s="11" t="n"/>
      <c r="G23" s="10" t="n"/>
      <c r="H23" s="11" t="n"/>
      <c r="I23" s="11" t="n"/>
      <c r="J23" s="11" t="n"/>
      <c r="K23" s="14">
        <f>SE(J23="";"Sospeso";SE(J23&lt;OGGI();"Scaduto";SE(J23-OGGI()&lt;=Parametri!$B$5;"In scadenza";"Attivo")))</f>
        <v/>
      </c>
      <c r="L23" s="14">
        <f>SE.ERRORE(CONTA.SE(Inserimento!$B:$B;B23);0)</f>
        <v/>
      </c>
      <c r="M23" s="14">
        <f>SE.ERRORE(INDICE(Inserimento!$A:$A;CONFRONTA(B23;Inserimento!$B:$B;0));"")</f>
        <v/>
      </c>
      <c r="N23" s="10" t="n"/>
      <c r="O23" s="11" t="n"/>
      <c r="P23" s="11" t="n"/>
    </row>
    <row r="24">
      <c r="A24" s="6" t="n"/>
      <c r="B24" s="10" t="n"/>
      <c r="C24" s="10" t="n"/>
      <c r="D24" s="10" t="n"/>
      <c r="E24" s="10" t="n"/>
      <c r="F24" s="6" t="n"/>
      <c r="G24" s="10" t="n"/>
      <c r="H24" s="6" t="n"/>
      <c r="I24" s="6" t="n"/>
      <c r="J24" s="6" t="n"/>
      <c r="K24" s="16">
        <f>SE(J24="";"Sospeso";SE(J24&lt;OGGI();"Scaduto";SE(J24-OGGI()&lt;=Parametri!$B$5;"In scadenza";"Attivo")))</f>
        <v/>
      </c>
      <c r="L24" s="16">
        <f>SE.ERRORE(CONTA.SE(Inserimento!$B:$B;B24);0)</f>
        <v/>
      </c>
      <c r="M24" s="16">
        <f>SE.ERRORE(INDICE(Inserimento!$A:$A;CONFRONTA(B24;Inserimento!$B:$B;0));"")</f>
        <v/>
      </c>
      <c r="N24" s="10" t="n"/>
      <c r="O24" s="6" t="n"/>
      <c r="P24" s="6" t="n"/>
    </row>
    <row r="25">
      <c r="A25" s="11" t="n"/>
      <c r="B25" s="10" t="n"/>
      <c r="C25" s="10" t="n"/>
      <c r="D25" s="10" t="n"/>
      <c r="E25" s="10" t="n"/>
      <c r="F25" s="11" t="n"/>
      <c r="G25" s="10" t="n"/>
      <c r="H25" s="11" t="n"/>
      <c r="I25" s="11" t="n"/>
      <c r="J25" s="11" t="n"/>
      <c r="K25" s="14">
        <f>SE(J25="";"Sospeso";SE(J25&lt;OGGI();"Scaduto";SE(J25-OGGI()&lt;=Parametri!$B$5;"In scadenza";"Attivo")))</f>
        <v/>
      </c>
      <c r="L25" s="14">
        <f>SE.ERRORE(CONTA.SE(Inserimento!$B:$B;B25);0)</f>
        <v/>
      </c>
      <c r="M25" s="14">
        <f>SE.ERRORE(INDICE(Inserimento!$A:$A;CONFRONTA(B25;Inserimento!$B:$B;0));"")</f>
        <v/>
      </c>
      <c r="N25" s="10" t="n"/>
      <c r="O25" s="11" t="n"/>
      <c r="P25" s="11" t="n"/>
    </row>
    <row r="26">
      <c r="A26" s="6" t="n"/>
      <c r="B26" s="10" t="n"/>
      <c r="C26" s="10" t="n"/>
      <c r="D26" s="10" t="n"/>
      <c r="E26" s="10" t="n"/>
      <c r="F26" s="6" t="n"/>
      <c r="G26" s="10" t="n"/>
      <c r="H26" s="6" t="n"/>
      <c r="I26" s="6" t="n"/>
      <c r="J26" s="6" t="n"/>
      <c r="K26" s="16">
        <f>SE(J26="";"Sospeso";SE(J26&lt;OGGI();"Scaduto";SE(J26-OGGI()&lt;=Parametri!$B$5;"In scadenza";"Attivo")))</f>
        <v/>
      </c>
      <c r="L26" s="16">
        <f>SE.ERRORE(CONTA.SE(Inserimento!$B:$B;B26);0)</f>
        <v/>
      </c>
      <c r="M26" s="16">
        <f>SE.ERRORE(INDICE(Inserimento!$A:$A;CONFRONTA(B26;Inserimento!$B:$B;0));"")</f>
        <v/>
      </c>
      <c r="N26" s="10" t="n"/>
      <c r="O26" s="6" t="n"/>
      <c r="P26" s="6" t="n"/>
    </row>
    <row r="27">
      <c r="A27" s="11" t="n"/>
      <c r="B27" s="10" t="n"/>
      <c r="C27" s="10" t="n"/>
      <c r="D27" s="10" t="n"/>
      <c r="E27" s="10" t="n"/>
      <c r="F27" s="11" t="n"/>
      <c r="G27" s="10" t="n"/>
      <c r="H27" s="11" t="n"/>
      <c r="I27" s="11" t="n"/>
      <c r="J27" s="11" t="n"/>
      <c r="K27" s="14">
        <f>SE(J27="";"Sospeso";SE(J27&lt;OGGI();"Scaduto";SE(J27-OGGI()&lt;=Parametri!$B$5;"In scadenza";"Attivo")))</f>
        <v/>
      </c>
      <c r="L27" s="14">
        <f>SE.ERRORE(CONTA.SE(Inserimento!$B:$B;B27);0)</f>
        <v/>
      </c>
      <c r="M27" s="14">
        <f>SE.ERRORE(INDICE(Inserimento!$A:$A;CONFRONTA(B27;Inserimento!$B:$B;0));"")</f>
        <v/>
      </c>
      <c r="N27" s="10" t="n"/>
      <c r="O27" s="11" t="n"/>
      <c r="P27" s="11" t="n"/>
    </row>
    <row r="28">
      <c r="A28" s="6" t="n"/>
      <c r="B28" s="10" t="n"/>
      <c r="C28" s="10" t="n"/>
      <c r="D28" s="10" t="n"/>
      <c r="E28" s="10" t="n"/>
      <c r="F28" s="6" t="n"/>
      <c r="G28" s="10" t="n"/>
      <c r="H28" s="6" t="n"/>
      <c r="I28" s="6" t="n"/>
      <c r="J28" s="6" t="n"/>
      <c r="K28" s="16">
        <f>SE(J28="";"Sospeso";SE(J28&lt;OGGI();"Scaduto";SE(J28-OGGI()&lt;=Parametri!$B$5;"In scadenza";"Attivo")))</f>
        <v/>
      </c>
      <c r="L28" s="16">
        <f>SE.ERRORE(CONTA.SE(Inserimento!$B:$B;B28);0)</f>
        <v/>
      </c>
      <c r="M28" s="16">
        <f>SE.ERRORE(INDICE(Inserimento!$A:$A;CONFRONTA(B28;Inserimento!$B:$B;0));"")</f>
        <v/>
      </c>
      <c r="N28" s="10" t="n"/>
      <c r="O28" s="6" t="n"/>
      <c r="P28" s="6" t="n"/>
    </row>
    <row r="29">
      <c r="A29" s="11" t="n"/>
      <c r="B29" s="10" t="n"/>
      <c r="C29" s="10" t="n"/>
      <c r="D29" s="10" t="n"/>
      <c r="E29" s="10" t="n"/>
      <c r="F29" s="11" t="n"/>
      <c r="G29" s="10" t="n"/>
      <c r="H29" s="11" t="n"/>
      <c r="I29" s="11" t="n"/>
      <c r="J29" s="11" t="n"/>
      <c r="K29" s="14">
        <f>SE(J29="";"Sospeso";SE(J29&lt;OGGI();"Scaduto";SE(J29-OGGI()&lt;=Parametri!$B$5;"In scadenza";"Attivo")))</f>
        <v/>
      </c>
      <c r="L29" s="14">
        <f>SE.ERRORE(CONTA.SE(Inserimento!$B:$B;B29);0)</f>
        <v/>
      </c>
      <c r="M29" s="14">
        <f>SE.ERRORE(INDICE(Inserimento!$A:$A;CONFRONTA(B29;Inserimento!$B:$B;0));"")</f>
        <v/>
      </c>
      <c r="N29" s="10" t="n"/>
      <c r="O29" s="11" t="n"/>
      <c r="P29" s="11" t="n"/>
    </row>
    <row r="30">
      <c r="A30" s="6" t="n"/>
      <c r="B30" s="10" t="n"/>
      <c r="C30" s="10" t="n"/>
      <c r="D30" s="10" t="n"/>
      <c r="E30" s="10" t="n"/>
      <c r="F30" s="6" t="n"/>
      <c r="G30" s="10" t="n"/>
      <c r="H30" s="6" t="n"/>
      <c r="I30" s="6" t="n"/>
      <c r="J30" s="6" t="n"/>
      <c r="K30" s="16">
        <f>SE(J30="";"Sospeso";SE(J30&lt;OGGI();"Scaduto";SE(J30-OGGI()&lt;=Parametri!$B$5;"In scadenza";"Attivo")))</f>
        <v/>
      </c>
      <c r="L30" s="16">
        <f>SE.ERRORE(CONTA.SE(Inserimento!$B:$B;B30);0)</f>
        <v/>
      </c>
      <c r="M30" s="16">
        <f>SE.ERRORE(INDICE(Inserimento!$A:$A;CONFRONTA(B30;Inserimento!$B:$B;0));"")</f>
        <v/>
      </c>
      <c r="N30" s="10" t="n"/>
      <c r="O30" s="6" t="n"/>
      <c r="P30" s="6" t="n"/>
    </row>
    <row r="31">
      <c r="A31" s="11" t="n"/>
      <c r="B31" s="10" t="n"/>
      <c r="C31" s="10" t="n"/>
      <c r="D31" s="10" t="n"/>
      <c r="E31" s="10" t="n"/>
      <c r="F31" s="11" t="n"/>
      <c r="G31" s="10" t="n"/>
      <c r="H31" s="11" t="n"/>
      <c r="I31" s="11" t="n"/>
      <c r="J31" s="11" t="n"/>
      <c r="K31" s="14">
        <f>SE(J31="";"Sospeso";SE(J31&lt;OGGI();"Scaduto";SE(J31-OGGI()&lt;=Parametri!$B$5;"In scadenza";"Attivo")))</f>
        <v/>
      </c>
      <c r="L31" s="14">
        <f>SE.ERRORE(CONTA.SE(Inserimento!$B:$B;B31);0)</f>
        <v/>
      </c>
      <c r="M31" s="14">
        <f>SE.ERRORE(INDICE(Inserimento!$A:$A;CONFRONTA(B31;Inserimento!$B:$B;0));"")</f>
        <v/>
      </c>
      <c r="N31" s="10" t="n"/>
      <c r="O31" s="11" t="n"/>
      <c r="P31" s="11" t="n"/>
    </row>
    <row r="32">
      <c r="A32" s="6" t="n"/>
      <c r="B32" s="10" t="n"/>
      <c r="C32" s="10" t="n"/>
      <c r="D32" s="10" t="n"/>
      <c r="E32" s="10" t="n"/>
      <c r="F32" s="6" t="n"/>
      <c r="G32" s="10" t="n"/>
      <c r="H32" s="6" t="n"/>
      <c r="I32" s="6" t="n"/>
      <c r="J32" s="6" t="n"/>
      <c r="K32" s="16">
        <f>SE(J32="";"Sospeso";SE(J32&lt;OGGI();"Scaduto";SE(J32-OGGI()&lt;=Parametri!$B$5;"In scadenza";"Attivo")))</f>
        <v/>
      </c>
      <c r="L32" s="16">
        <f>SE.ERRORE(CONTA.SE(Inserimento!$B:$B;B32);0)</f>
        <v/>
      </c>
      <c r="M32" s="16">
        <f>SE.ERRORE(INDICE(Inserimento!$A:$A;CONFRONTA(B32;Inserimento!$B:$B;0));"")</f>
        <v/>
      </c>
      <c r="N32" s="10" t="n"/>
      <c r="O32" s="6" t="n"/>
      <c r="P32" s="6" t="n"/>
    </row>
    <row r="33">
      <c r="A33" s="11" t="n"/>
      <c r="B33" s="10" t="n"/>
      <c r="C33" s="10" t="n"/>
      <c r="D33" s="10" t="n"/>
      <c r="E33" s="10" t="n"/>
      <c r="F33" s="11" t="n"/>
      <c r="G33" s="10" t="n"/>
      <c r="H33" s="11" t="n"/>
      <c r="I33" s="11" t="n"/>
      <c r="J33" s="11" t="n"/>
      <c r="K33" s="14">
        <f>SE(J33="";"Sospeso";SE(J33&lt;OGGI();"Scaduto";SE(J33-OGGI()&lt;=Parametri!$B$5;"In scadenza";"Attivo")))</f>
        <v/>
      </c>
      <c r="L33" s="14">
        <f>SE.ERRORE(CONTA.SE(Inserimento!$B:$B;B33);0)</f>
        <v/>
      </c>
      <c r="M33" s="14">
        <f>SE.ERRORE(INDICE(Inserimento!$A:$A;CONFRONTA(B33;Inserimento!$B:$B;0));"")</f>
        <v/>
      </c>
      <c r="N33" s="10" t="n"/>
      <c r="O33" s="11" t="n"/>
      <c r="P33" s="11" t="n"/>
    </row>
    <row r="34">
      <c r="A34" s="6" t="n"/>
      <c r="B34" s="10" t="n"/>
      <c r="C34" s="10" t="n"/>
      <c r="D34" s="10" t="n"/>
      <c r="E34" s="10" t="n"/>
      <c r="F34" s="6" t="n"/>
      <c r="G34" s="10" t="n"/>
      <c r="H34" s="6" t="n"/>
      <c r="I34" s="6" t="n"/>
      <c r="J34" s="6" t="n"/>
      <c r="K34" s="16">
        <f>SE(J34="";"Sospeso";SE(J34&lt;OGGI();"Scaduto";SE(J34-OGGI()&lt;=Parametri!$B$5;"In scadenza";"Attivo")))</f>
        <v/>
      </c>
      <c r="L34" s="16">
        <f>SE.ERRORE(CONTA.SE(Inserimento!$B:$B;B34);0)</f>
        <v/>
      </c>
      <c r="M34" s="16">
        <f>SE.ERRORE(INDICE(Inserimento!$A:$A;CONFRONTA(B34;Inserimento!$B:$B;0));"")</f>
        <v/>
      </c>
      <c r="N34" s="10" t="n"/>
      <c r="O34" s="6" t="n"/>
      <c r="P34" s="6" t="n"/>
    </row>
    <row r="35">
      <c r="A35" s="11" t="n"/>
      <c r="B35" s="10" t="n"/>
      <c r="C35" s="10" t="n"/>
      <c r="D35" s="10" t="n"/>
      <c r="E35" s="10" t="n"/>
      <c r="F35" s="11" t="n"/>
      <c r="G35" s="10" t="n"/>
      <c r="H35" s="11" t="n"/>
      <c r="I35" s="11" t="n"/>
      <c r="J35" s="11" t="n"/>
      <c r="K35" s="14">
        <f>SE(J35="";"Sospeso";SE(J35&lt;OGGI();"Scaduto";SE(J35-OGGI()&lt;=Parametri!$B$5;"In scadenza";"Attivo")))</f>
        <v/>
      </c>
      <c r="L35" s="14">
        <f>SE.ERRORE(CONTA.SE(Inserimento!$B:$B;B35);0)</f>
        <v/>
      </c>
      <c r="M35" s="14">
        <f>SE.ERRORE(INDICE(Inserimento!$A:$A;CONFRONTA(B35;Inserimento!$B:$B;0));"")</f>
        <v/>
      </c>
      <c r="N35" s="10" t="n"/>
      <c r="O35" s="11" t="n"/>
      <c r="P35" s="11" t="n"/>
    </row>
    <row r="36">
      <c r="A36" s="6" t="n"/>
      <c r="B36" s="10" t="n"/>
      <c r="C36" s="10" t="n"/>
      <c r="D36" s="10" t="n"/>
      <c r="E36" s="10" t="n"/>
      <c r="F36" s="6" t="n"/>
      <c r="G36" s="10" t="n"/>
      <c r="H36" s="6" t="n"/>
      <c r="I36" s="6" t="n"/>
      <c r="J36" s="6" t="n"/>
      <c r="K36" s="16">
        <f>SE(J36="";"Sospeso";SE(J36&lt;OGGI();"Scaduto";SE(J36-OGGI()&lt;=Parametri!$B$5;"In scadenza";"Attivo")))</f>
        <v/>
      </c>
      <c r="L36" s="16">
        <f>SE.ERRORE(CONTA.SE(Inserimento!$B:$B;B36);0)</f>
        <v/>
      </c>
      <c r="M36" s="16">
        <f>SE.ERRORE(INDICE(Inserimento!$A:$A;CONFRONTA(B36;Inserimento!$B:$B;0));"")</f>
        <v/>
      </c>
      <c r="N36" s="10" t="n"/>
      <c r="O36" s="6" t="n"/>
      <c r="P36" s="6" t="n"/>
    </row>
    <row r="37">
      <c r="A37" s="11" t="n"/>
      <c r="B37" s="10" t="n"/>
      <c r="C37" s="10" t="n"/>
      <c r="D37" s="10" t="n"/>
      <c r="E37" s="10" t="n"/>
      <c r="F37" s="11" t="n"/>
      <c r="G37" s="10" t="n"/>
      <c r="H37" s="11" t="n"/>
      <c r="I37" s="11" t="n"/>
      <c r="J37" s="11" t="n"/>
      <c r="K37" s="14">
        <f>SE(J37="";"Sospeso";SE(J37&lt;OGGI();"Scaduto";SE(J37-OGGI()&lt;=Parametri!$B$5;"In scadenza";"Attivo")))</f>
        <v/>
      </c>
      <c r="L37" s="14">
        <f>SE.ERRORE(CONTA.SE(Inserimento!$B:$B;B37);0)</f>
        <v/>
      </c>
      <c r="M37" s="14">
        <f>SE.ERRORE(INDICE(Inserimento!$A:$A;CONFRONTA(B37;Inserimento!$B:$B;0));"")</f>
        <v/>
      </c>
      <c r="N37" s="10" t="n"/>
      <c r="O37" s="11" t="n"/>
      <c r="P37" s="11" t="n"/>
    </row>
    <row r="38">
      <c r="A38" s="6" t="n"/>
      <c r="B38" s="10" t="n"/>
      <c r="C38" s="10" t="n"/>
      <c r="D38" s="10" t="n"/>
      <c r="E38" s="10" t="n"/>
      <c r="F38" s="6" t="n"/>
      <c r="G38" s="10" t="n"/>
      <c r="H38" s="6" t="n"/>
      <c r="I38" s="6" t="n"/>
      <c r="J38" s="6" t="n"/>
      <c r="K38" s="16">
        <f>SE(J38="";"Sospeso";SE(J38&lt;OGGI();"Scaduto";SE(J38-OGGI()&lt;=Parametri!$B$5;"In scadenza";"Attivo")))</f>
        <v/>
      </c>
      <c r="L38" s="16">
        <f>SE.ERRORE(CONTA.SE(Inserimento!$B:$B;B38);0)</f>
        <v/>
      </c>
      <c r="M38" s="16">
        <f>SE.ERRORE(INDICE(Inserimento!$A:$A;CONFRONTA(B38;Inserimento!$B:$B;0));"")</f>
        <v/>
      </c>
      <c r="N38" s="10" t="n"/>
      <c r="O38" s="6" t="n"/>
      <c r="P38" s="6" t="n"/>
    </row>
    <row r="39">
      <c r="A39" s="11" t="n"/>
      <c r="B39" s="10" t="n"/>
      <c r="C39" s="10" t="n"/>
      <c r="D39" s="10" t="n"/>
      <c r="E39" s="10" t="n"/>
      <c r="F39" s="11" t="n"/>
      <c r="G39" s="10" t="n"/>
      <c r="H39" s="11" t="n"/>
      <c r="I39" s="11" t="n"/>
      <c r="J39" s="11" t="n"/>
      <c r="K39" s="14">
        <f>SE(J39="";"Sospeso";SE(J39&lt;OGGI();"Scaduto";SE(J39-OGGI()&lt;=Parametri!$B$5;"In scadenza";"Attivo")))</f>
        <v/>
      </c>
      <c r="L39" s="14">
        <f>SE.ERRORE(CONTA.SE(Inserimento!$B:$B;B39);0)</f>
        <v/>
      </c>
      <c r="M39" s="14">
        <f>SE.ERRORE(INDICE(Inserimento!$A:$A;CONFRONTA(B39;Inserimento!$B:$B;0));"")</f>
        <v/>
      </c>
      <c r="N39" s="10" t="n"/>
      <c r="O39" s="11" t="n"/>
      <c r="P39" s="11" t="n"/>
    </row>
    <row r="40">
      <c r="A40" s="6" t="n"/>
      <c r="B40" s="10" t="n"/>
      <c r="C40" s="10" t="n"/>
      <c r="D40" s="10" t="n"/>
      <c r="E40" s="10" t="n"/>
      <c r="F40" s="6" t="n"/>
      <c r="G40" s="10" t="n"/>
      <c r="H40" s="6" t="n"/>
      <c r="I40" s="6" t="n"/>
      <c r="J40" s="6" t="n"/>
      <c r="K40" s="16">
        <f>SE(J40="";"Sospeso";SE(J40&lt;OGGI();"Scaduto";SE(J40-OGGI()&lt;=Parametri!$B$5;"In scadenza";"Attivo")))</f>
        <v/>
      </c>
      <c r="L40" s="16">
        <f>SE.ERRORE(CONTA.SE(Inserimento!$B:$B;B40);0)</f>
        <v/>
      </c>
      <c r="M40" s="16">
        <f>SE.ERRORE(INDICE(Inserimento!$A:$A;CONFRONTA(B40;Inserimento!$B:$B;0));"")</f>
        <v/>
      </c>
      <c r="N40" s="10" t="n"/>
      <c r="O40" s="6" t="n"/>
      <c r="P40" s="6" t="n"/>
    </row>
    <row r="41">
      <c r="A41" s="11" t="n"/>
      <c r="B41" s="10" t="n"/>
      <c r="C41" s="10" t="n"/>
      <c r="D41" s="10" t="n"/>
      <c r="E41" s="10" t="n"/>
      <c r="F41" s="11" t="n"/>
      <c r="G41" s="10" t="n"/>
      <c r="H41" s="11" t="n"/>
      <c r="I41" s="11" t="n"/>
      <c r="J41" s="11" t="n"/>
      <c r="K41" s="14">
        <f>SE(J41="";"Sospeso";SE(J41&lt;OGGI();"Scaduto";SE(J41-OGGI()&lt;=Parametri!$B$5;"In scadenza";"Attivo")))</f>
        <v/>
      </c>
      <c r="L41" s="14">
        <f>SE.ERRORE(CONTA.SE(Inserimento!$B:$B;B41);0)</f>
        <v/>
      </c>
      <c r="M41" s="14">
        <f>SE.ERRORE(INDICE(Inserimento!$A:$A;CONFRONTA(B41;Inserimento!$B:$B;0));"")</f>
        <v/>
      </c>
      <c r="N41" s="10" t="n"/>
      <c r="O41" s="11" t="n"/>
      <c r="P41" s="11" t="n"/>
    </row>
    <row r="42">
      <c r="A42" s="6" t="n"/>
      <c r="B42" s="10" t="n"/>
      <c r="C42" s="10" t="n"/>
      <c r="D42" s="10" t="n"/>
      <c r="E42" s="10" t="n"/>
      <c r="F42" s="6" t="n"/>
      <c r="G42" s="10" t="n"/>
      <c r="H42" s="6" t="n"/>
      <c r="I42" s="6" t="n"/>
      <c r="J42" s="6" t="n"/>
      <c r="K42" s="16">
        <f>SE(J42="";"Sospeso";SE(J42&lt;OGGI();"Scaduto";SE(J42-OGGI()&lt;=Parametri!$B$5;"In scadenza";"Attivo")))</f>
        <v/>
      </c>
      <c r="L42" s="16">
        <f>SE.ERRORE(CONTA.SE(Inserimento!$B:$B;B42);0)</f>
        <v/>
      </c>
      <c r="M42" s="16">
        <f>SE.ERRORE(INDICE(Inserimento!$A:$A;CONFRONTA(B42;Inserimento!$B:$B;0));"")</f>
        <v/>
      </c>
      <c r="N42" s="10" t="n"/>
      <c r="O42" s="6" t="n"/>
      <c r="P42" s="6" t="n"/>
    </row>
    <row r="43">
      <c r="A43" s="11" t="n"/>
      <c r="B43" s="10" t="n"/>
      <c r="C43" s="10" t="n"/>
      <c r="D43" s="10" t="n"/>
      <c r="E43" s="10" t="n"/>
      <c r="F43" s="11" t="n"/>
      <c r="G43" s="10" t="n"/>
      <c r="H43" s="11" t="n"/>
      <c r="I43" s="11" t="n"/>
      <c r="J43" s="11" t="n"/>
      <c r="K43" s="14">
        <f>SE(J43="";"Sospeso";SE(J43&lt;OGGI();"Scaduto";SE(J43-OGGI()&lt;=Parametri!$B$5;"In scadenza";"Attivo")))</f>
        <v/>
      </c>
      <c r="L43" s="14">
        <f>SE.ERRORE(CONTA.SE(Inserimento!$B:$B;B43);0)</f>
        <v/>
      </c>
      <c r="M43" s="14">
        <f>SE.ERRORE(INDICE(Inserimento!$A:$A;CONFRONTA(B43;Inserimento!$B:$B;0));"")</f>
        <v/>
      </c>
      <c r="N43" s="10" t="n"/>
      <c r="O43" s="11" t="n"/>
      <c r="P43" s="11" t="n"/>
    </row>
    <row r="44">
      <c r="A44" s="6" t="n"/>
      <c r="B44" s="10" t="n"/>
      <c r="C44" s="10" t="n"/>
      <c r="D44" s="10" t="n"/>
      <c r="E44" s="10" t="n"/>
      <c r="F44" s="6" t="n"/>
      <c r="G44" s="10" t="n"/>
      <c r="H44" s="6" t="n"/>
      <c r="I44" s="6" t="n"/>
      <c r="J44" s="6" t="n"/>
      <c r="K44" s="16">
        <f>SE(J44="";"Sospeso";SE(J44&lt;OGGI();"Scaduto";SE(J44-OGGI()&lt;=Parametri!$B$5;"In scadenza";"Attivo")))</f>
        <v/>
      </c>
      <c r="L44" s="16">
        <f>SE.ERRORE(CONTA.SE(Inserimento!$B:$B;B44);0)</f>
        <v/>
      </c>
      <c r="M44" s="16">
        <f>SE.ERRORE(INDICE(Inserimento!$A:$A;CONFRONTA(B44;Inserimento!$B:$B;0));"")</f>
        <v/>
      </c>
      <c r="N44" s="10" t="n"/>
      <c r="O44" s="6" t="n"/>
      <c r="P44" s="6" t="n"/>
    </row>
    <row r="45">
      <c r="A45" s="11" t="n"/>
      <c r="B45" s="10" t="n"/>
      <c r="C45" s="10" t="n"/>
      <c r="D45" s="10" t="n"/>
      <c r="E45" s="10" t="n"/>
      <c r="F45" s="11" t="n"/>
      <c r="G45" s="10" t="n"/>
      <c r="H45" s="11" t="n"/>
      <c r="I45" s="11" t="n"/>
      <c r="J45" s="11" t="n"/>
      <c r="K45" s="14">
        <f>SE(J45="";"Sospeso";SE(J45&lt;OGGI();"Scaduto";SE(J45-OGGI()&lt;=Parametri!$B$5;"In scadenza";"Attivo")))</f>
        <v/>
      </c>
      <c r="L45" s="14">
        <f>SE.ERRORE(CONTA.SE(Inserimento!$B:$B;B45);0)</f>
        <v/>
      </c>
      <c r="M45" s="14">
        <f>SE.ERRORE(INDICE(Inserimento!$A:$A;CONFRONTA(B45;Inserimento!$B:$B;0));"")</f>
        <v/>
      </c>
      <c r="N45" s="10" t="n"/>
      <c r="O45" s="11" t="n"/>
      <c r="P45" s="11" t="n"/>
    </row>
    <row r="46">
      <c r="A46" s="6" t="n"/>
      <c r="B46" s="10" t="n"/>
      <c r="C46" s="10" t="n"/>
      <c r="D46" s="10" t="n"/>
      <c r="E46" s="10" t="n"/>
      <c r="F46" s="6" t="n"/>
      <c r="G46" s="10" t="n"/>
      <c r="H46" s="6" t="n"/>
      <c r="I46" s="6" t="n"/>
      <c r="J46" s="6" t="n"/>
      <c r="K46" s="16">
        <f>SE(J46="";"Sospeso";SE(J46&lt;OGGI();"Scaduto";SE(J46-OGGI()&lt;=Parametri!$B$5;"In scadenza";"Attivo")))</f>
        <v/>
      </c>
      <c r="L46" s="16">
        <f>SE.ERRORE(CONTA.SE(Inserimento!$B:$B;B46);0)</f>
        <v/>
      </c>
      <c r="M46" s="16">
        <f>SE.ERRORE(INDICE(Inserimento!$A:$A;CONFRONTA(B46;Inserimento!$B:$B;0));"")</f>
        <v/>
      </c>
      <c r="N46" s="10" t="n"/>
      <c r="O46" s="6" t="n"/>
      <c r="P46" s="6" t="n"/>
    </row>
    <row r="47">
      <c r="A47" s="11" t="n"/>
      <c r="B47" s="10" t="n"/>
      <c r="C47" s="10" t="n"/>
      <c r="D47" s="10" t="n"/>
      <c r="E47" s="10" t="n"/>
      <c r="F47" s="11" t="n"/>
      <c r="G47" s="10" t="n"/>
      <c r="H47" s="11" t="n"/>
      <c r="I47" s="11" t="n"/>
      <c r="J47" s="11" t="n"/>
      <c r="K47" s="14">
        <f>SE(J47="";"Sospeso";SE(J47&lt;OGGI();"Scaduto";SE(J47-OGGI()&lt;=Parametri!$B$5;"In scadenza";"Attivo")))</f>
        <v/>
      </c>
      <c r="L47" s="14">
        <f>SE.ERRORE(CONTA.SE(Inserimento!$B:$B;B47);0)</f>
        <v/>
      </c>
      <c r="M47" s="14">
        <f>SE.ERRORE(INDICE(Inserimento!$A:$A;CONFRONTA(B47;Inserimento!$B:$B;0));"")</f>
        <v/>
      </c>
      <c r="N47" s="10" t="n"/>
      <c r="O47" s="11" t="n"/>
      <c r="P47" s="11" t="n"/>
    </row>
    <row r="48">
      <c r="A48" s="6" t="n"/>
      <c r="B48" s="10" t="n"/>
      <c r="C48" s="10" t="n"/>
      <c r="D48" s="10" t="n"/>
      <c r="E48" s="10" t="n"/>
      <c r="F48" s="6" t="n"/>
      <c r="G48" s="10" t="n"/>
      <c r="H48" s="6" t="n"/>
      <c r="I48" s="6" t="n"/>
      <c r="J48" s="6" t="n"/>
      <c r="K48" s="16">
        <f>SE(J48="";"Sospeso";SE(J48&lt;OGGI();"Scaduto";SE(J48-OGGI()&lt;=Parametri!$B$5;"In scadenza";"Attivo")))</f>
        <v/>
      </c>
      <c r="L48" s="16">
        <f>SE.ERRORE(CONTA.SE(Inserimento!$B:$B;B48);0)</f>
        <v/>
      </c>
      <c r="M48" s="16">
        <f>SE.ERRORE(INDICE(Inserimento!$A:$A;CONFRONTA(B48;Inserimento!$B:$B;0));"")</f>
        <v/>
      </c>
      <c r="N48" s="10" t="n"/>
      <c r="O48" s="6" t="n"/>
      <c r="P48" s="6" t="n"/>
    </row>
    <row r="49">
      <c r="A49" s="11" t="n"/>
      <c r="B49" s="10" t="n"/>
      <c r="C49" s="10" t="n"/>
      <c r="D49" s="10" t="n"/>
      <c r="E49" s="10" t="n"/>
      <c r="F49" s="11" t="n"/>
      <c r="G49" s="10" t="n"/>
      <c r="H49" s="11" t="n"/>
      <c r="I49" s="11" t="n"/>
      <c r="J49" s="11" t="n"/>
      <c r="K49" s="14">
        <f>SE(J49="";"Sospeso";SE(J49&lt;OGGI();"Scaduto";SE(J49-OGGI()&lt;=Parametri!$B$5;"In scadenza";"Attivo")))</f>
        <v/>
      </c>
      <c r="L49" s="14">
        <f>SE.ERRORE(CONTA.SE(Inserimento!$B:$B;B49);0)</f>
        <v/>
      </c>
      <c r="M49" s="14">
        <f>SE.ERRORE(INDICE(Inserimento!$A:$A;CONFRONTA(B49;Inserimento!$B:$B;0));"")</f>
        <v/>
      </c>
      <c r="N49" s="10" t="n"/>
      <c r="O49" s="11" t="n"/>
      <c r="P49" s="11" t="n"/>
    </row>
    <row r="50">
      <c r="A50" s="6" t="n"/>
      <c r="B50" s="10" t="n"/>
      <c r="C50" s="10" t="n"/>
      <c r="D50" s="10" t="n"/>
      <c r="E50" s="10" t="n"/>
      <c r="F50" s="6" t="n"/>
      <c r="G50" s="10" t="n"/>
      <c r="H50" s="6" t="n"/>
      <c r="I50" s="6" t="n"/>
      <c r="J50" s="6" t="n"/>
      <c r="K50" s="16">
        <f>SE(J50="";"Sospeso";SE(J50&lt;OGGI();"Scaduto";SE(J50-OGGI()&lt;=Parametri!$B$5;"In scadenza";"Attivo")))</f>
        <v/>
      </c>
      <c r="L50" s="16">
        <f>SE.ERRORE(CONTA.SE(Inserimento!$B:$B;B50);0)</f>
        <v/>
      </c>
      <c r="M50" s="16">
        <f>SE.ERRORE(INDICE(Inserimento!$A:$A;CONFRONTA(B50;Inserimento!$B:$B;0));"")</f>
        <v/>
      </c>
      <c r="N50" s="10" t="n"/>
      <c r="O50" s="6" t="n"/>
      <c r="P50" s="6" t="n"/>
    </row>
    <row r="51">
      <c r="A51" s="11" t="n"/>
      <c r="B51" s="10" t="n"/>
      <c r="C51" s="10" t="n"/>
      <c r="D51" s="10" t="n"/>
      <c r="E51" s="10" t="n"/>
      <c r="F51" s="11" t="n"/>
      <c r="G51" s="10" t="n"/>
      <c r="H51" s="11" t="n"/>
      <c r="I51" s="11" t="n"/>
      <c r="J51" s="11" t="n"/>
      <c r="K51" s="14">
        <f>SE(J51="";"Sospeso";SE(J51&lt;OGGI();"Scaduto";SE(J51-OGGI()&lt;=Parametri!$B$5;"In scadenza";"Attivo")))</f>
        <v/>
      </c>
      <c r="L51" s="14">
        <f>SE.ERRORE(CONTA.SE(Inserimento!$B:$B;B51);0)</f>
        <v/>
      </c>
      <c r="M51" s="14">
        <f>SE.ERRORE(INDICE(Inserimento!$A:$A;CONFRONTA(B51;Inserimento!$B:$B;0));"")</f>
        <v/>
      </c>
      <c r="N51" s="10" t="n"/>
      <c r="O51" s="11" t="n"/>
      <c r="P51" s="11" t="n"/>
    </row>
    <row r="52">
      <c r="A52" s="6" t="n"/>
      <c r="B52" s="10" t="n"/>
      <c r="C52" s="10" t="n"/>
      <c r="D52" s="10" t="n"/>
      <c r="E52" s="10" t="n"/>
      <c r="F52" s="6" t="n"/>
      <c r="G52" s="10" t="n"/>
      <c r="H52" s="6" t="n"/>
      <c r="I52" s="6" t="n"/>
      <c r="J52" s="6" t="n"/>
      <c r="K52" s="16">
        <f>SE(J52="";"Sospeso";SE(J52&lt;OGGI();"Scaduto";SE(J52-OGGI()&lt;=Parametri!$B$5;"In scadenza";"Attivo")))</f>
        <v/>
      </c>
      <c r="L52" s="16">
        <f>SE.ERRORE(CONTA.SE(Inserimento!$B:$B;B52);0)</f>
        <v/>
      </c>
      <c r="M52" s="16">
        <f>SE.ERRORE(INDICE(Inserimento!$A:$A;CONFRONTA(B52;Inserimento!$B:$B;0));"")</f>
        <v/>
      </c>
      <c r="N52" s="10" t="n"/>
      <c r="O52" s="6" t="n"/>
      <c r="P52" s="6" t="n"/>
    </row>
    <row r="53">
      <c r="A53" s="11" t="n"/>
      <c r="B53" s="10" t="n"/>
      <c r="C53" s="10" t="n"/>
      <c r="D53" s="10" t="n"/>
      <c r="E53" s="10" t="n"/>
      <c r="F53" s="11" t="n"/>
      <c r="G53" s="10" t="n"/>
      <c r="H53" s="11" t="n"/>
      <c r="I53" s="11" t="n"/>
      <c r="J53" s="11" t="n"/>
      <c r="K53" s="14">
        <f>SE(J53="";"Sospeso";SE(J53&lt;OGGI();"Scaduto";SE(J53-OGGI()&lt;=Parametri!$B$5;"In scadenza";"Attivo")))</f>
        <v/>
      </c>
      <c r="L53" s="14">
        <f>SE.ERRORE(CONTA.SE(Inserimento!$B:$B;B53);0)</f>
        <v/>
      </c>
      <c r="M53" s="14">
        <f>SE.ERRORE(INDICE(Inserimento!$A:$A;CONFRONTA(B53;Inserimento!$B:$B;0));"")</f>
        <v/>
      </c>
      <c r="N53" s="10" t="n"/>
      <c r="O53" s="11" t="n"/>
      <c r="P53" s="11" t="n"/>
    </row>
    <row r="54">
      <c r="A54" s="6" t="n"/>
      <c r="B54" s="10" t="n"/>
      <c r="C54" s="10" t="n"/>
      <c r="D54" s="10" t="n"/>
      <c r="E54" s="10" t="n"/>
      <c r="F54" s="6" t="n"/>
      <c r="G54" s="10" t="n"/>
      <c r="H54" s="6" t="n"/>
      <c r="I54" s="6" t="n"/>
      <c r="J54" s="6" t="n"/>
      <c r="K54" s="16">
        <f>SE(J54="";"Sospeso";SE(J54&lt;OGGI();"Scaduto";SE(J54-OGGI()&lt;=Parametri!$B$5;"In scadenza";"Attivo")))</f>
        <v/>
      </c>
      <c r="L54" s="16">
        <f>SE.ERRORE(CONTA.SE(Inserimento!$B:$B;B54);0)</f>
        <v/>
      </c>
      <c r="M54" s="16">
        <f>SE.ERRORE(INDICE(Inserimento!$A:$A;CONFRONTA(B54;Inserimento!$B:$B;0));"")</f>
        <v/>
      </c>
      <c r="N54" s="10" t="n"/>
      <c r="O54" s="6" t="n"/>
      <c r="P54" s="6" t="n"/>
    </row>
    <row r="55">
      <c r="A55" s="11" t="n"/>
      <c r="B55" s="10" t="n"/>
      <c r="C55" s="10" t="n"/>
      <c r="D55" s="10" t="n"/>
      <c r="E55" s="10" t="n"/>
      <c r="F55" s="11" t="n"/>
      <c r="G55" s="10" t="n"/>
      <c r="H55" s="11" t="n"/>
      <c r="I55" s="11" t="n"/>
      <c r="J55" s="11" t="n"/>
      <c r="K55" s="14">
        <f>SE(J55="";"Sospeso";SE(J55&lt;OGGI();"Scaduto";SE(J55-OGGI()&lt;=Parametri!$B$5;"In scadenza";"Attivo")))</f>
        <v/>
      </c>
      <c r="L55" s="14">
        <f>SE.ERRORE(CONTA.SE(Inserimento!$B:$B;B55);0)</f>
        <v/>
      </c>
      <c r="M55" s="14">
        <f>SE.ERRORE(INDICE(Inserimento!$A:$A;CONFRONTA(B55;Inserimento!$B:$B;0));"")</f>
        <v/>
      </c>
      <c r="N55" s="10" t="n"/>
      <c r="O55" s="11" t="n"/>
      <c r="P55" s="11" t="n"/>
    </row>
    <row r="56">
      <c r="A56" s="6" t="n"/>
      <c r="B56" s="10" t="n"/>
      <c r="C56" s="10" t="n"/>
      <c r="D56" s="10" t="n"/>
      <c r="E56" s="10" t="n"/>
      <c r="F56" s="6" t="n"/>
      <c r="G56" s="10" t="n"/>
      <c r="H56" s="6" t="n"/>
      <c r="I56" s="6" t="n"/>
      <c r="J56" s="6" t="n"/>
      <c r="K56" s="16">
        <f>SE(J56="";"Sospeso";SE(J56&lt;OGGI();"Scaduto";SE(J56-OGGI()&lt;=Parametri!$B$5;"In scadenza";"Attivo")))</f>
        <v/>
      </c>
      <c r="L56" s="16">
        <f>SE.ERRORE(CONTA.SE(Inserimento!$B:$B;B56);0)</f>
        <v/>
      </c>
      <c r="M56" s="16">
        <f>SE.ERRORE(INDICE(Inserimento!$A:$A;CONFRONTA(B56;Inserimento!$B:$B;0));"")</f>
        <v/>
      </c>
      <c r="N56" s="10" t="n"/>
      <c r="O56" s="6" t="n"/>
      <c r="P56" s="6" t="n"/>
    </row>
    <row r="57">
      <c r="A57" s="11" t="n"/>
      <c r="B57" s="10" t="n"/>
      <c r="C57" s="10" t="n"/>
      <c r="D57" s="10" t="n"/>
      <c r="E57" s="10" t="n"/>
      <c r="F57" s="11" t="n"/>
      <c r="G57" s="10" t="n"/>
      <c r="H57" s="11" t="n"/>
      <c r="I57" s="11" t="n"/>
      <c r="J57" s="11" t="n"/>
      <c r="K57" s="14">
        <f>SE(J57="";"Sospeso";SE(J57&lt;OGGI();"Scaduto";SE(J57-OGGI()&lt;=Parametri!$B$5;"In scadenza";"Attivo")))</f>
        <v/>
      </c>
      <c r="L57" s="14">
        <f>SE.ERRORE(CONTA.SE(Inserimento!$B:$B;B57);0)</f>
        <v/>
      </c>
      <c r="M57" s="14">
        <f>SE.ERRORE(INDICE(Inserimento!$A:$A;CONFRONTA(B57;Inserimento!$B:$B;0));"")</f>
        <v/>
      </c>
      <c r="N57" s="10" t="n"/>
      <c r="O57" s="11" t="n"/>
      <c r="P57" s="11" t="n"/>
    </row>
    <row r="58">
      <c r="A58" s="6" t="n"/>
      <c r="B58" s="10" t="n"/>
      <c r="C58" s="10" t="n"/>
      <c r="D58" s="10" t="n"/>
      <c r="E58" s="10" t="n"/>
      <c r="F58" s="6" t="n"/>
      <c r="G58" s="10" t="n"/>
      <c r="H58" s="6" t="n"/>
      <c r="I58" s="6" t="n"/>
      <c r="J58" s="6" t="n"/>
      <c r="K58" s="16">
        <f>SE(J58="";"Sospeso";SE(J58&lt;OGGI();"Scaduto";SE(J58-OGGI()&lt;=Parametri!$B$5;"In scadenza";"Attivo")))</f>
        <v/>
      </c>
      <c r="L58" s="16">
        <f>SE.ERRORE(CONTA.SE(Inserimento!$B:$B;B58);0)</f>
        <v/>
      </c>
      <c r="M58" s="16">
        <f>SE.ERRORE(INDICE(Inserimento!$A:$A;CONFRONTA(B58;Inserimento!$B:$B;0));"")</f>
        <v/>
      </c>
      <c r="N58" s="10" t="n"/>
      <c r="O58" s="6" t="n"/>
      <c r="P58" s="6" t="n"/>
    </row>
    <row r="59">
      <c r="A59" s="11" t="n"/>
      <c r="B59" s="10" t="n"/>
      <c r="C59" s="10" t="n"/>
      <c r="D59" s="10" t="n"/>
      <c r="E59" s="10" t="n"/>
      <c r="F59" s="11" t="n"/>
      <c r="G59" s="10" t="n"/>
      <c r="H59" s="11" t="n"/>
      <c r="I59" s="11" t="n"/>
      <c r="J59" s="11" t="n"/>
      <c r="K59" s="14">
        <f>SE(J59="";"Sospeso";SE(J59&lt;OGGI();"Scaduto";SE(J59-OGGI()&lt;=Parametri!$B$5;"In scadenza";"Attivo")))</f>
        <v/>
      </c>
      <c r="L59" s="14">
        <f>SE.ERRORE(CONTA.SE(Inserimento!$B:$B;B59);0)</f>
        <v/>
      </c>
      <c r="M59" s="14">
        <f>SE.ERRORE(INDICE(Inserimento!$A:$A;CONFRONTA(B59;Inserimento!$B:$B;0));"")</f>
        <v/>
      </c>
      <c r="N59" s="10" t="n"/>
      <c r="O59" s="11" t="n"/>
      <c r="P59" s="11" t="n"/>
    </row>
    <row r="60">
      <c r="A60" s="6" t="n"/>
      <c r="B60" s="10" t="n"/>
      <c r="C60" s="10" t="n"/>
      <c r="D60" s="10" t="n"/>
      <c r="E60" s="10" t="n"/>
      <c r="F60" s="6" t="n"/>
      <c r="G60" s="10" t="n"/>
      <c r="H60" s="6" t="n"/>
      <c r="I60" s="6" t="n"/>
      <c r="J60" s="6" t="n"/>
      <c r="K60" s="16">
        <f>SE(J60="";"Sospeso";SE(J60&lt;OGGI();"Scaduto";SE(J60-OGGI()&lt;=Parametri!$B$5;"In scadenza";"Attivo")))</f>
        <v/>
      </c>
      <c r="L60" s="16">
        <f>SE.ERRORE(CONTA.SE(Inserimento!$B:$B;B60);0)</f>
        <v/>
      </c>
      <c r="M60" s="16">
        <f>SE.ERRORE(INDICE(Inserimento!$A:$A;CONFRONTA(B60;Inserimento!$B:$B;0));"")</f>
        <v/>
      </c>
      <c r="N60" s="10" t="n"/>
      <c r="O60" s="6" t="n"/>
      <c r="P60" s="6" t="n"/>
    </row>
    <row r="61">
      <c r="A61" s="11" t="n"/>
      <c r="B61" s="10" t="n"/>
      <c r="C61" s="10" t="n"/>
      <c r="D61" s="10" t="n"/>
      <c r="E61" s="10" t="n"/>
      <c r="F61" s="11" t="n"/>
      <c r="G61" s="10" t="n"/>
      <c r="H61" s="11" t="n"/>
      <c r="I61" s="11" t="n"/>
      <c r="J61" s="11" t="n"/>
      <c r="K61" s="14">
        <f>SE(J61="";"Sospeso";SE(J61&lt;OGGI();"Scaduto";SE(J61-OGGI()&lt;=Parametri!$B$5;"In scadenza";"Attivo")))</f>
        <v/>
      </c>
      <c r="L61" s="14">
        <f>SE.ERRORE(CONTA.SE(Inserimento!$B:$B;B61);0)</f>
        <v/>
      </c>
      <c r="M61" s="14">
        <f>SE.ERRORE(INDICE(Inserimento!$A:$A;CONFRONTA(B61;Inserimento!$B:$B;0));"")</f>
        <v/>
      </c>
      <c r="N61" s="10" t="n"/>
      <c r="O61" s="11" t="n"/>
      <c r="P61" s="11" t="n"/>
    </row>
    <row r="62">
      <c r="A62" s="6" t="n"/>
      <c r="B62" s="10" t="n"/>
      <c r="C62" s="10" t="n"/>
      <c r="D62" s="10" t="n"/>
      <c r="E62" s="10" t="n"/>
      <c r="F62" s="6" t="n"/>
      <c r="G62" s="10" t="n"/>
      <c r="H62" s="6" t="n"/>
      <c r="I62" s="6" t="n"/>
      <c r="J62" s="6" t="n"/>
      <c r="K62" s="16">
        <f>SE(J62="";"Sospeso";SE(J62&lt;OGGI();"Scaduto";SE(J62-OGGI()&lt;=Parametri!$B$5;"In scadenza";"Attivo")))</f>
        <v/>
      </c>
      <c r="L62" s="16">
        <f>SE.ERRORE(CONTA.SE(Inserimento!$B:$B;B62);0)</f>
        <v/>
      </c>
      <c r="M62" s="16">
        <f>SE.ERRORE(INDICE(Inserimento!$A:$A;CONFRONTA(B62;Inserimento!$B:$B;0));"")</f>
        <v/>
      </c>
      <c r="N62" s="10" t="n"/>
      <c r="O62" s="6" t="n"/>
      <c r="P62" s="6" t="n"/>
    </row>
    <row r="63">
      <c r="A63" s="11" t="n"/>
      <c r="B63" s="10" t="n"/>
      <c r="C63" s="10" t="n"/>
      <c r="D63" s="10" t="n"/>
      <c r="E63" s="10" t="n"/>
      <c r="F63" s="11" t="n"/>
      <c r="G63" s="10" t="n"/>
      <c r="H63" s="11" t="n"/>
      <c r="I63" s="11" t="n"/>
      <c r="J63" s="11" t="n"/>
      <c r="K63" s="14">
        <f>SE(J63="";"Sospeso";SE(J63&lt;OGGI();"Scaduto";SE(J63-OGGI()&lt;=Parametri!$B$5;"In scadenza";"Attivo")))</f>
        <v/>
      </c>
      <c r="L63" s="14">
        <f>SE.ERRORE(CONTA.SE(Inserimento!$B:$B;B63);0)</f>
        <v/>
      </c>
      <c r="M63" s="14">
        <f>SE.ERRORE(INDICE(Inserimento!$A:$A;CONFRONTA(B63;Inserimento!$B:$B;0));"")</f>
        <v/>
      </c>
      <c r="N63" s="10" t="n"/>
      <c r="O63" s="11" t="n"/>
      <c r="P63" s="11" t="n"/>
    </row>
    <row r="64">
      <c r="A64" s="6" t="n"/>
      <c r="B64" s="10" t="n"/>
      <c r="C64" s="10" t="n"/>
      <c r="D64" s="10" t="n"/>
      <c r="E64" s="10" t="n"/>
      <c r="F64" s="6" t="n"/>
      <c r="G64" s="10" t="n"/>
      <c r="H64" s="6" t="n"/>
      <c r="I64" s="6" t="n"/>
      <c r="J64" s="6" t="n"/>
      <c r="K64" s="16">
        <f>SE(J64="";"Sospeso";SE(J64&lt;OGGI();"Scaduto";SE(J64-OGGI()&lt;=Parametri!$B$5;"In scadenza";"Attivo")))</f>
        <v/>
      </c>
      <c r="L64" s="16">
        <f>SE.ERRORE(CONTA.SE(Inserimento!$B:$B;B64);0)</f>
        <v/>
      </c>
      <c r="M64" s="16">
        <f>SE.ERRORE(INDICE(Inserimento!$A:$A;CONFRONTA(B64;Inserimento!$B:$B;0));"")</f>
        <v/>
      </c>
      <c r="N64" s="10" t="n"/>
      <c r="O64" s="6" t="n"/>
      <c r="P64" s="6" t="n"/>
    </row>
    <row r="65">
      <c r="A65" s="11" t="n"/>
      <c r="B65" s="10" t="n"/>
      <c r="C65" s="10" t="n"/>
      <c r="D65" s="10" t="n"/>
      <c r="E65" s="10" t="n"/>
      <c r="F65" s="11" t="n"/>
      <c r="G65" s="10" t="n"/>
      <c r="H65" s="11" t="n"/>
      <c r="I65" s="11" t="n"/>
      <c r="J65" s="11" t="n"/>
      <c r="K65" s="14">
        <f>SE(J65="";"Sospeso";SE(J65&lt;OGGI();"Scaduto";SE(J65-OGGI()&lt;=Parametri!$B$5;"In scadenza";"Attivo")))</f>
        <v/>
      </c>
      <c r="L65" s="14">
        <f>SE.ERRORE(CONTA.SE(Inserimento!$B:$B;B65);0)</f>
        <v/>
      </c>
      <c r="M65" s="14">
        <f>SE.ERRORE(INDICE(Inserimento!$A:$A;CONFRONTA(B65;Inserimento!$B:$B;0));"")</f>
        <v/>
      </c>
      <c r="N65" s="10" t="n"/>
      <c r="O65" s="11" t="n"/>
      <c r="P65" s="11" t="n"/>
    </row>
    <row r="66">
      <c r="A66" s="6" t="n"/>
      <c r="B66" s="10" t="n"/>
      <c r="C66" s="10" t="n"/>
      <c r="D66" s="10" t="n"/>
      <c r="E66" s="10" t="n"/>
      <c r="F66" s="6" t="n"/>
      <c r="G66" s="10" t="n"/>
      <c r="H66" s="6" t="n"/>
      <c r="I66" s="6" t="n"/>
      <c r="J66" s="6" t="n"/>
      <c r="K66" s="16">
        <f>SE(J66="";"Sospeso";SE(J66&lt;OGGI();"Scaduto";SE(J66-OGGI()&lt;=Parametri!$B$5;"In scadenza";"Attivo")))</f>
        <v/>
      </c>
      <c r="L66" s="16">
        <f>SE.ERRORE(CONTA.SE(Inserimento!$B:$B;B66);0)</f>
        <v/>
      </c>
      <c r="M66" s="16">
        <f>SE.ERRORE(INDICE(Inserimento!$A:$A;CONFRONTA(B66;Inserimento!$B:$B;0));"")</f>
        <v/>
      </c>
      <c r="N66" s="10" t="n"/>
      <c r="O66" s="6" t="n"/>
      <c r="P66" s="6" t="n"/>
    </row>
    <row r="67">
      <c r="A67" s="11" t="n"/>
      <c r="B67" s="10" t="n"/>
      <c r="C67" s="10" t="n"/>
      <c r="D67" s="10" t="n"/>
      <c r="E67" s="10" t="n"/>
      <c r="F67" s="11" t="n"/>
      <c r="G67" s="10" t="n"/>
      <c r="H67" s="11" t="n"/>
      <c r="I67" s="11" t="n"/>
      <c r="J67" s="11" t="n"/>
      <c r="K67" s="14">
        <f>SE(J67="";"Sospeso";SE(J67&lt;OGGI();"Scaduto";SE(J67-OGGI()&lt;=Parametri!$B$5;"In scadenza";"Attivo")))</f>
        <v/>
      </c>
      <c r="L67" s="14">
        <f>SE.ERRORE(CONTA.SE(Inserimento!$B:$B;B67);0)</f>
        <v/>
      </c>
      <c r="M67" s="14">
        <f>SE.ERRORE(INDICE(Inserimento!$A:$A;CONFRONTA(B67;Inserimento!$B:$B;0));"")</f>
        <v/>
      </c>
      <c r="N67" s="10" t="n"/>
      <c r="O67" s="11" t="n"/>
      <c r="P67" s="11" t="n"/>
    </row>
    <row r="68">
      <c r="A68" s="6" t="n"/>
      <c r="B68" s="10" t="n"/>
      <c r="C68" s="10" t="n"/>
      <c r="D68" s="10" t="n"/>
      <c r="E68" s="10" t="n"/>
      <c r="F68" s="6" t="n"/>
      <c r="G68" s="10" t="n"/>
      <c r="H68" s="6" t="n"/>
      <c r="I68" s="6" t="n"/>
      <c r="J68" s="6" t="n"/>
      <c r="K68" s="16">
        <f>SE(J68="";"Sospeso";SE(J68&lt;OGGI();"Scaduto";SE(J68-OGGI()&lt;=Parametri!$B$5;"In scadenza";"Attivo")))</f>
        <v/>
      </c>
      <c r="L68" s="16">
        <f>SE.ERRORE(CONTA.SE(Inserimento!$B:$B;B68);0)</f>
        <v/>
      </c>
      <c r="M68" s="16">
        <f>SE.ERRORE(INDICE(Inserimento!$A:$A;CONFRONTA(B68;Inserimento!$B:$B;0));"")</f>
        <v/>
      </c>
      <c r="N68" s="10" t="n"/>
      <c r="O68" s="6" t="n"/>
      <c r="P68" s="6" t="n"/>
    </row>
    <row r="69">
      <c r="A69" s="11" t="n"/>
      <c r="B69" s="10" t="n"/>
      <c r="C69" s="10" t="n"/>
      <c r="D69" s="10" t="n"/>
      <c r="E69" s="10" t="n"/>
      <c r="F69" s="11" t="n"/>
      <c r="G69" s="10" t="n"/>
      <c r="H69" s="11" t="n"/>
      <c r="I69" s="11" t="n"/>
      <c r="J69" s="11" t="n"/>
      <c r="K69" s="14">
        <f>SE(J69="";"Sospeso";SE(J69&lt;OGGI();"Scaduto";SE(J69-OGGI()&lt;=Parametri!$B$5;"In scadenza";"Attivo")))</f>
        <v/>
      </c>
      <c r="L69" s="14">
        <f>SE.ERRORE(CONTA.SE(Inserimento!$B:$B;B69);0)</f>
        <v/>
      </c>
      <c r="M69" s="14">
        <f>SE.ERRORE(INDICE(Inserimento!$A:$A;CONFRONTA(B69;Inserimento!$B:$B;0));"")</f>
        <v/>
      </c>
      <c r="N69" s="10" t="n"/>
      <c r="O69" s="11" t="n"/>
      <c r="P69" s="11" t="n"/>
    </row>
    <row r="70">
      <c r="A70" s="6" t="n"/>
      <c r="B70" s="10" t="n"/>
      <c r="C70" s="10" t="n"/>
      <c r="D70" s="10" t="n"/>
      <c r="E70" s="10" t="n"/>
      <c r="F70" s="6" t="n"/>
      <c r="G70" s="10" t="n"/>
      <c r="H70" s="6" t="n"/>
      <c r="I70" s="6" t="n"/>
      <c r="J70" s="6" t="n"/>
      <c r="K70" s="16">
        <f>SE(J70="";"Sospeso";SE(J70&lt;OGGI();"Scaduto";SE(J70-OGGI()&lt;=Parametri!$B$5;"In scadenza";"Attivo")))</f>
        <v/>
      </c>
      <c r="L70" s="16">
        <f>SE.ERRORE(CONTA.SE(Inserimento!$B:$B;B70);0)</f>
        <v/>
      </c>
      <c r="M70" s="16">
        <f>SE.ERRORE(INDICE(Inserimento!$A:$A;CONFRONTA(B70;Inserimento!$B:$B;0));"")</f>
        <v/>
      </c>
      <c r="N70" s="10" t="n"/>
      <c r="O70" s="6" t="n"/>
      <c r="P70" s="6" t="n"/>
    </row>
    <row r="71">
      <c r="A71" s="11" t="n"/>
      <c r="B71" s="10" t="n"/>
      <c r="C71" s="10" t="n"/>
      <c r="D71" s="10" t="n"/>
      <c r="E71" s="10" t="n"/>
      <c r="F71" s="11" t="n"/>
      <c r="G71" s="10" t="n"/>
      <c r="H71" s="11" t="n"/>
      <c r="I71" s="11" t="n"/>
      <c r="J71" s="11" t="n"/>
      <c r="K71" s="14">
        <f>SE(J71="";"Sospeso";SE(J71&lt;OGGI();"Scaduto";SE(J71-OGGI()&lt;=Parametri!$B$5;"In scadenza";"Attivo")))</f>
        <v/>
      </c>
      <c r="L71" s="14">
        <f>SE.ERRORE(CONTA.SE(Inserimento!$B:$B;B71);0)</f>
        <v/>
      </c>
      <c r="M71" s="14">
        <f>SE.ERRORE(INDICE(Inserimento!$A:$A;CONFRONTA(B71;Inserimento!$B:$B;0));"")</f>
        <v/>
      </c>
      <c r="N71" s="10" t="n"/>
      <c r="O71" s="11" t="n"/>
      <c r="P71" s="11" t="n"/>
    </row>
    <row r="72">
      <c r="A72" s="6" t="n"/>
      <c r="B72" s="10" t="n"/>
      <c r="C72" s="10" t="n"/>
      <c r="D72" s="10" t="n"/>
      <c r="E72" s="10" t="n"/>
      <c r="F72" s="6" t="n"/>
      <c r="G72" s="10" t="n"/>
      <c r="H72" s="6" t="n"/>
      <c r="I72" s="6" t="n"/>
      <c r="J72" s="6" t="n"/>
      <c r="K72" s="16">
        <f>SE(J72="";"Sospeso";SE(J72&lt;OGGI();"Scaduto";SE(J72-OGGI()&lt;=Parametri!$B$5;"In scadenza";"Attivo")))</f>
        <v/>
      </c>
      <c r="L72" s="16">
        <f>SE.ERRORE(CONTA.SE(Inserimento!$B:$B;B72);0)</f>
        <v/>
      </c>
      <c r="M72" s="16">
        <f>SE.ERRORE(INDICE(Inserimento!$A:$A;CONFRONTA(B72;Inserimento!$B:$B;0));"")</f>
        <v/>
      </c>
      <c r="N72" s="10" t="n"/>
      <c r="O72" s="6" t="n"/>
      <c r="P72" s="6" t="n"/>
    </row>
    <row r="73">
      <c r="A73" s="11" t="n"/>
      <c r="B73" s="10" t="n"/>
      <c r="C73" s="10" t="n"/>
      <c r="D73" s="10" t="n"/>
      <c r="E73" s="10" t="n"/>
      <c r="F73" s="11" t="n"/>
      <c r="G73" s="10" t="n"/>
      <c r="H73" s="11" t="n"/>
      <c r="I73" s="11" t="n"/>
      <c r="J73" s="11" t="n"/>
      <c r="K73" s="14">
        <f>SE(J73="";"Sospeso";SE(J73&lt;OGGI();"Scaduto";SE(J73-OGGI()&lt;=Parametri!$B$5;"In scadenza";"Attivo")))</f>
        <v/>
      </c>
      <c r="L73" s="14">
        <f>SE.ERRORE(CONTA.SE(Inserimento!$B:$B;B73);0)</f>
        <v/>
      </c>
      <c r="M73" s="14">
        <f>SE.ERRORE(INDICE(Inserimento!$A:$A;CONFRONTA(B73;Inserimento!$B:$B;0));"")</f>
        <v/>
      </c>
      <c r="N73" s="10" t="n"/>
      <c r="O73" s="11" t="n"/>
      <c r="P73" s="11" t="n"/>
    </row>
    <row r="74">
      <c r="A74" s="6" t="n"/>
      <c r="B74" s="10" t="n"/>
      <c r="C74" s="10" t="n"/>
      <c r="D74" s="10" t="n"/>
      <c r="E74" s="10" t="n"/>
      <c r="F74" s="6" t="n"/>
      <c r="G74" s="10" t="n"/>
      <c r="H74" s="6" t="n"/>
      <c r="I74" s="6" t="n"/>
      <c r="J74" s="6" t="n"/>
      <c r="K74" s="16">
        <f>SE(J74="";"Sospeso";SE(J74&lt;OGGI();"Scaduto";SE(J74-OGGI()&lt;=Parametri!$B$5;"In scadenza";"Attivo")))</f>
        <v/>
      </c>
      <c r="L74" s="16">
        <f>SE.ERRORE(CONTA.SE(Inserimento!$B:$B;B74);0)</f>
        <v/>
      </c>
      <c r="M74" s="16">
        <f>SE.ERRORE(INDICE(Inserimento!$A:$A;CONFRONTA(B74;Inserimento!$B:$B;0));"")</f>
        <v/>
      </c>
      <c r="N74" s="10" t="n"/>
      <c r="O74" s="6" t="n"/>
      <c r="P74" s="6" t="n"/>
    </row>
    <row r="75">
      <c r="A75" s="11" t="n"/>
      <c r="B75" s="10" t="n"/>
      <c r="C75" s="10" t="n"/>
      <c r="D75" s="10" t="n"/>
      <c r="E75" s="10" t="n"/>
      <c r="F75" s="11" t="n"/>
      <c r="G75" s="10" t="n"/>
      <c r="H75" s="11" t="n"/>
      <c r="I75" s="11" t="n"/>
      <c r="J75" s="11" t="n"/>
      <c r="K75" s="14">
        <f>SE(J75="";"Sospeso";SE(J75&lt;OGGI();"Scaduto";SE(J75-OGGI()&lt;=Parametri!$B$5;"In scadenza";"Attivo")))</f>
        <v/>
      </c>
      <c r="L75" s="14">
        <f>SE.ERRORE(CONTA.SE(Inserimento!$B:$B;B75);0)</f>
        <v/>
      </c>
      <c r="M75" s="14">
        <f>SE.ERRORE(INDICE(Inserimento!$A:$A;CONFRONTA(B75;Inserimento!$B:$B;0));"")</f>
        <v/>
      </c>
      <c r="N75" s="10" t="n"/>
      <c r="O75" s="11" t="n"/>
      <c r="P75" s="11" t="n"/>
    </row>
    <row r="76">
      <c r="A76" s="6" t="n"/>
      <c r="B76" s="10" t="n"/>
      <c r="C76" s="10" t="n"/>
      <c r="D76" s="10" t="n"/>
      <c r="E76" s="10" t="n"/>
      <c r="F76" s="6" t="n"/>
      <c r="G76" s="10" t="n"/>
      <c r="H76" s="6" t="n"/>
      <c r="I76" s="6" t="n"/>
      <c r="J76" s="6" t="n"/>
      <c r="K76" s="16">
        <f>SE(J76="";"Sospeso";SE(J76&lt;OGGI();"Scaduto";SE(J76-OGGI()&lt;=Parametri!$B$5;"In scadenza";"Attivo")))</f>
        <v/>
      </c>
      <c r="L76" s="16">
        <f>SE.ERRORE(CONTA.SE(Inserimento!$B:$B;B76);0)</f>
        <v/>
      </c>
      <c r="M76" s="16">
        <f>SE.ERRORE(INDICE(Inserimento!$A:$A;CONFRONTA(B76;Inserimento!$B:$B;0));"")</f>
        <v/>
      </c>
      <c r="N76" s="10" t="n"/>
      <c r="O76" s="6" t="n"/>
      <c r="P76" s="6" t="n"/>
    </row>
    <row r="77">
      <c r="A77" s="11" t="n"/>
      <c r="B77" s="10" t="n"/>
      <c r="C77" s="10" t="n"/>
      <c r="D77" s="10" t="n"/>
      <c r="E77" s="10" t="n"/>
      <c r="F77" s="11" t="n"/>
      <c r="G77" s="10" t="n"/>
      <c r="H77" s="11" t="n"/>
      <c r="I77" s="11" t="n"/>
      <c r="J77" s="11" t="n"/>
      <c r="K77" s="14">
        <f>SE(J77="";"Sospeso";SE(J77&lt;OGGI();"Scaduto";SE(J77-OGGI()&lt;=Parametri!$B$5;"In scadenza";"Attivo")))</f>
        <v/>
      </c>
      <c r="L77" s="14">
        <f>SE.ERRORE(CONTA.SE(Inserimento!$B:$B;B77);0)</f>
        <v/>
      </c>
      <c r="M77" s="14">
        <f>SE.ERRORE(INDICE(Inserimento!$A:$A;CONFRONTA(B77;Inserimento!$B:$B;0));"")</f>
        <v/>
      </c>
      <c r="N77" s="10" t="n"/>
      <c r="O77" s="11" t="n"/>
      <c r="P77" s="11" t="n"/>
    </row>
    <row r="78">
      <c r="A78" s="6" t="n"/>
      <c r="B78" s="10" t="n"/>
      <c r="C78" s="10" t="n"/>
      <c r="D78" s="10" t="n"/>
      <c r="E78" s="10" t="n"/>
      <c r="F78" s="6" t="n"/>
      <c r="G78" s="10" t="n"/>
      <c r="H78" s="6" t="n"/>
      <c r="I78" s="6" t="n"/>
      <c r="J78" s="6" t="n"/>
      <c r="K78" s="16">
        <f>SE(J78="";"Sospeso";SE(J78&lt;OGGI();"Scaduto";SE(J78-OGGI()&lt;=Parametri!$B$5;"In scadenza";"Attivo")))</f>
        <v/>
      </c>
      <c r="L78" s="16">
        <f>SE.ERRORE(CONTA.SE(Inserimento!$B:$B;B78);0)</f>
        <v/>
      </c>
      <c r="M78" s="16">
        <f>SE.ERRORE(INDICE(Inserimento!$A:$A;CONFRONTA(B78;Inserimento!$B:$B;0));"")</f>
        <v/>
      </c>
      <c r="N78" s="10" t="n"/>
      <c r="O78" s="6" t="n"/>
      <c r="P78" s="6" t="n"/>
    </row>
    <row r="79">
      <c r="A79" s="11" t="n"/>
      <c r="B79" s="10" t="n"/>
      <c r="C79" s="10" t="n"/>
      <c r="D79" s="10" t="n"/>
      <c r="E79" s="10" t="n"/>
      <c r="F79" s="11" t="n"/>
      <c r="G79" s="10" t="n"/>
      <c r="H79" s="11" t="n"/>
      <c r="I79" s="11" t="n"/>
      <c r="J79" s="11" t="n"/>
      <c r="K79" s="14">
        <f>SE(J79="";"Sospeso";SE(J79&lt;OGGI();"Scaduto";SE(J79-OGGI()&lt;=Parametri!$B$5;"In scadenza";"Attivo")))</f>
        <v/>
      </c>
      <c r="L79" s="14">
        <f>SE.ERRORE(CONTA.SE(Inserimento!$B:$B;B79);0)</f>
        <v/>
      </c>
      <c r="M79" s="14">
        <f>SE.ERRORE(INDICE(Inserimento!$A:$A;CONFRONTA(B79;Inserimento!$B:$B;0));"")</f>
        <v/>
      </c>
      <c r="N79" s="10" t="n"/>
      <c r="O79" s="11" t="n"/>
      <c r="P79" s="11" t="n"/>
    </row>
    <row r="80">
      <c r="A80" s="6" t="n"/>
      <c r="B80" s="10" t="n"/>
      <c r="C80" s="10" t="n"/>
      <c r="D80" s="10" t="n"/>
      <c r="E80" s="10" t="n"/>
      <c r="F80" s="6" t="n"/>
      <c r="G80" s="10" t="n"/>
      <c r="H80" s="6" t="n"/>
      <c r="I80" s="6" t="n"/>
      <c r="J80" s="6" t="n"/>
      <c r="K80" s="16">
        <f>SE(J80="";"Sospeso";SE(J80&lt;OGGI();"Scaduto";SE(J80-OGGI()&lt;=Parametri!$B$5;"In scadenza";"Attivo")))</f>
        <v/>
      </c>
      <c r="L80" s="16">
        <f>SE.ERRORE(CONTA.SE(Inserimento!$B:$B;B80);0)</f>
        <v/>
      </c>
      <c r="M80" s="16">
        <f>SE.ERRORE(INDICE(Inserimento!$A:$A;CONFRONTA(B80;Inserimento!$B:$B;0));"")</f>
        <v/>
      </c>
      <c r="N80" s="10" t="n"/>
      <c r="O80" s="6" t="n"/>
      <c r="P80" s="6" t="n"/>
    </row>
    <row r="81">
      <c r="A81" s="11" t="n"/>
      <c r="B81" s="10" t="n"/>
      <c r="C81" s="10" t="n"/>
      <c r="D81" s="10" t="n"/>
      <c r="E81" s="10" t="n"/>
      <c r="F81" s="11" t="n"/>
      <c r="G81" s="10" t="n"/>
      <c r="H81" s="11" t="n"/>
      <c r="I81" s="11" t="n"/>
      <c r="J81" s="11" t="n"/>
      <c r="K81" s="14">
        <f>SE(J81="";"Sospeso";SE(J81&lt;OGGI();"Scaduto";SE(J81-OGGI()&lt;=Parametri!$B$5;"In scadenza";"Attivo")))</f>
        <v/>
      </c>
      <c r="L81" s="14">
        <f>SE.ERRORE(CONTA.SE(Inserimento!$B:$B;B81);0)</f>
        <v/>
      </c>
      <c r="M81" s="14">
        <f>SE.ERRORE(INDICE(Inserimento!$A:$A;CONFRONTA(B81;Inserimento!$B:$B;0));"")</f>
        <v/>
      </c>
      <c r="N81" s="10" t="n"/>
      <c r="O81" s="11" t="n"/>
      <c r="P81" s="11" t="n"/>
    </row>
    <row r="82">
      <c r="A82" s="6" t="n"/>
      <c r="B82" s="10" t="n"/>
      <c r="C82" s="10" t="n"/>
      <c r="D82" s="10" t="n"/>
      <c r="E82" s="10" t="n"/>
      <c r="F82" s="6" t="n"/>
      <c r="G82" s="10" t="n"/>
      <c r="H82" s="6" t="n"/>
      <c r="I82" s="6" t="n"/>
      <c r="J82" s="6" t="n"/>
      <c r="K82" s="16">
        <f>SE(J82="";"Sospeso";SE(J82&lt;OGGI();"Scaduto";SE(J82-OGGI()&lt;=Parametri!$B$5;"In scadenza";"Attivo")))</f>
        <v/>
      </c>
      <c r="L82" s="16">
        <f>SE.ERRORE(CONTA.SE(Inserimento!$B:$B;B82);0)</f>
        <v/>
      </c>
      <c r="M82" s="16">
        <f>SE.ERRORE(INDICE(Inserimento!$A:$A;CONFRONTA(B82;Inserimento!$B:$B;0));"")</f>
        <v/>
      </c>
      <c r="N82" s="10" t="n"/>
      <c r="O82" s="6" t="n"/>
      <c r="P82" s="6" t="n"/>
    </row>
    <row r="83">
      <c r="A83" s="11" t="n"/>
      <c r="B83" s="10" t="n"/>
      <c r="C83" s="10" t="n"/>
      <c r="D83" s="10" t="n"/>
      <c r="E83" s="10" t="n"/>
      <c r="F83" s="11" t="n"/>
      <c r="G83" s="10" t="n"/>
      <c r="H83" s="11" t="n"/>
      <c r="I83" s="11" t="n"/>
      <c r="J83" s="11" t="n"/>
      <c r="K83" s="14">
        <f>SE(J83="";"Sospeso";SE(J83&lt;OGGI();"Scaduto";SE(J83-OGGI()&lt;=Parametri!$B$5;"In scadenza";"Attivo")))</f>
        <v/>
      </c>
      <c r="L83" s="14">
        <f>SE.ERRORE(CONTA.SE(Inserimento!$B:$B;B83);0)</f>
        <v/>
      </c>
      <c r="M83" s="14">
        <f>SE.ERRORE(INDICE(Inserimento!$A:$A;CONFRONTA(B83;Inserimento!$B:$B;0));"")</f>
        <v/>
      </c>
      <c r="N83" s="10" t="n"/>
      <c r="O83" s="11" t="n"/>
      <c r="P83" s="11" t="n"/>
    </row>
    <row r="84">
      <c r="A84" s="6" t="n"/>
      <c r="B84" s="10" t="n"/>
      <c r="C84" s="10" t="n"/>
      <c r="D84" s="10" t="n"/>
      <c r="E84" s="10" t="n"/>
      <c r="F84" s="6" t="n"/>
      <c r="G84" s="10" t="n"/>
      <c r="H84" s="6" t="n"/>
      <c r="I84" s="6" t="n"/>
      <c r="J84" s="6" t="n"/>
      <c r="K84" s="16">
        <f>SE(J84="";"Sospeso";SE(J84&lt;OGGI();"Scaduto";SE(J84-OGGI()&lt;=Parametri!$B$5;"In scadenza";"Attivo")))</f>
        <v/>
      </c>
      <c r="L84" s="16">
        <f>SE.ERRORE(CONTA.SE(Inserimento!$B:$B;B84);0)</f>
        <v/>
      </c>
      <c r="M84" s="16">
        <f>SE.ERRORE(INDICE(Inserimento!$A:$A;CONFRONTA(B84;Inserimento!$B:$B;0));"")</f>
        <v/>
      </c>
      <c r="N84" s="10" t="n"/>
      <c r="O84" s="6" t="n"/>
      <c r="P84" s="6" t="n"/>
    </row>
    <row r="85">
      <c r="A85" s="11" t="n"/>
      <c r="B85" s="10" t="n"/>
      <c r="C85" s="10" t="n"/>
      <c r="D85" s="10" t="n"/>
      <c r="E85" s="10" t="n"/>
      <c r="F85" s="11" t="n"/>
      <c r="G85" s="10" t="n"/>
      <c r="H85" s="11" t="n"/>
      <c r="I85" s="11" t="n"/>
      <c r="J85" s="11" t="n"/>
      <c r="K85" s="14">
        <f>SE(J85="";"Sospeso";SE(J85&lt;OGGI();"Scaduto";SE(J85-OGGI()&lt;=Parametri!$B$5;"In scadenza";"Attivo")))</f>
        <v/>
      </c>
      <c r="L85" s="14">
        <f>SE.ERRORE(CONTA.SE(Inserimento!$B:$B;B85);0)</f>
        <v/>
      </c>
      <c r="M85" s="14">
        <f>SE.ERRORE(INDICE(Inserimento!$A:$A;CONFRONTA(B85;Inserimento!$B:$B;0));"")</f>
        <v/>
      </c>
      <c r="N85" s="10" t="n"/>
      <c r="O85" s="11" t="n"/>
      <c r="P85" s="11" t="n"/>
    </row>
    <row r="86">
      <c r="A86" s="6" t="n"/>
      <c r="B86" s="10" t="n"/>
      <c r="C86" s="10" t="n"/>
      <c r="D86" s="10" t="n"/>
      <c r="E86" s="10" t="n"/>
      <c r="F86" s="6" t="n"/>
      <c r="G86" s="10" t="n"/>
      <c r="H86" s="6" t="n"/>
      <c r="I86" s="6" t="n"/>
      <c r="J86" s="6" t="n"/>
      <c r="K86" s="16">
        <f>SE(J86="";"Sospeso";SE(J86&lt;OGGI();"Scaduto";SE(J86-OGGI()&lt;=Parametri!$B$5;"In scadenza";"Attivo")))</f>
        <v/>
      </c>
      <c r="L86" s="16">
        <f>SE.ERRORE(CONTA.SE(Inserimento!$B:$B;B86);0)</f>
        <v/>
      </c>
      <c r="M86" s="16">
        <f>SE.ERRORE(INDICE(Inserimento!$A:$A;CONFRONTA(B86;Inserimento!$B:$B;0));"")</f>
        <v/>
      </c>
      <c r="N86" s="10" t="n"/>
      <c r="O86" s="6" t="n"/>
      <c r="P86" s="6" t="n"/>
    </row>
    <row r="87">
      <c r="A87" s="11" t="n"/>
      <c r="B87" s="10" t="n"/>
      <c r="C87" s="10" t="n"/>
      <c r="D87" s="10" t="n"/>
      <c r="E87" s="10" t="n"/>
      <c r="F87" s="11" t="n"/>
      <c r="G87" s="10" t="n"/>
      <c r="H87" s="11" t="n"/>
      <c r="I87" s="11" t="n"/>
      <c r="J87" s="11" t="n"/>
      <c r="K87" s="14">
        <f>SE(J87="";"Sospeso";SE(J87&lt;OGGI();"Scaduto";SE(J87-OGGI()&lt;=Parametri!$B$5;"In scadenza";"Attivo")))</f>
        <v/>
      </c>
      <c r="L87" s="14">
        <f>SE.ERRORE(CONTA.SE(Inserimento!$B:$B;B87);0)</f>
        <v/>
      </c>
      <c r="M87" s="14">
        <f>SE.ERRORE(INDICE(Inserimento!$A:$A;CONFRONTA(B87;Inserimento!$B:$B;0));"")</f>
        <v/>
      </c>
      <c r="N87" s="10" t="n"/>
      <c r="O87" s="11" t="n"/>
      <c r="P87" s="11" t="n"/>
    </row>
    <row r="88">
      <c r="A88" s="6" t="n"/>
      <c r="B88" s="10" t="n"/>
      <c r="C88" s="10" t="n"/>
      <c r="D88" s="10" t="n"/>
      <c r="E88" s="10" t="n"/>
      <c r="F88" s="6" t="n"/>
      <c r="G88" s="10" t="n"/>
      <c r="H88" s="6" t="n"/>
      <c r="I88" s="6" t="n"/>
      <c r="J88" s="6" t="n"/>
      <c r="K88" s="16">
        <f>SE(J88="";"Sospeso";SE(J88&lt;OGGI();"Scaduto";SE(J88-OGGI()&lt;=Parametri!$B$5;"In scadenza";"Attivo")))</f>
        <v/>
      </c>
      <c r="L88" s="16">
        <f>SE.ERRORE(CONTA.SE(Inserimento!$B:$B;B88);0)</f>
        <v/>
      </c>
      <c r="M88" s="16">
        <f>SE.ERRORE(INDICE(Inserimento!$A:$A;CONFRONTA(B88;Inserimento!$B:$B;0));"")</f>
        <v/>
      </c>
      <c r="N88" s="10" t="n"/>
      <c r="O88" s="6" t="n"/>
      <c r="P88" s="6" t="n"/>
    </row>
    <row r="89">
      <c r="A89" s="11" t="n"/>
      <c r="B89" s="10" t="n"/>
      <c r="C89" s="10" t="n"/>
      <c r="D89" s="10" t="n"/>
      <c r="E89" s="10" t="n"/>
      <c r="F89" s="11" t="n"/>
      <c r="G89" s="10" t="n"/>
      <c r="H89" s="11" t="n"/>
      <c r="I89" s="11" t="n"/>
      <c r="J89" s="11" t="n"/>
      <c r="K89" s="14">
        <f>SE(J89="";"Sospeso";SE(J89&lt;OGGI();"Scaduto";SE(J89-OGGI()&lt;=Parametri!$B$5;"In scadenza";"Attivo")))</f>
        <v/>
      </c>
      <c r="L89" s="14">
        <f>SE.ERRORE(CONTA.SE(Inserimento!$B:$B;B89);0)</f>
        <v/>
      </c>
      <c r="M89" s="14">
        <f>SE.ERRORE(INDICE(Inserimento!$A:$A;CONFRONTA(B89;Inserimento!$B:$B;0));"")</f>
        <v/>
      </c>
      <c r="N89" s="10" t="n"/>
      <c r="O89" s="11" t="n"/>
      <c r="P89" s="11" t="n"/>
    </row>
    <row r="90">
      <c r="A90" s="6" t="n"/>
      <c r="B90" s="10" t="n"/>
      <c r="C90" s="10" t="n"/>
      <c r="D90" s="10" t="n"/>
      <c r="E90" s="10" t="n"/>
      <c r="F90" s="6" t="n"/>
      <c r="G90" s="10" t="n"/>
      <c r="H90" s="6" t="n"/>
      <c r="I90" s="6" t="n"/>
      <c r="J90" s="6" t="n"/>
      <c r="K90" s="16">
        <f>SE(J90="";"Sospeso";SE(J90&lt;OGGI();"Scaduto";SE(J90-OGGI()&lt;=Parametri!$B$5;"In scadenza";"Attivo")))</f>
        <v/>
      </c>
      <c r="L90" s="16">
        <f>SE.ERRORE(CONTA.SE(Inserimento!$B:$B;B90);0)</f>
        <v/>
      </c>
      <c r="M90" s="16">
        <f>SE.ERRORE(INDICE(Inserimento!$A:$A;CONFRONTA(B90;Inserimento!$B:$B;0));"")</f>
        <v/>
      </c>
      <c r="N90" s="10" t="n"/>
      <c r="O90" s="6" t="n"/>
      <c r="P90" s="6" t="n"/>
    </row>
    <row r="91">
      <c r="A91" s="11" t="n"/>
      <c r="B91" s="10" t="n"/>
      <c r="C91" s="10" t="n"/>
      <c r="D91" s="10" t="n"/>
      <c r="E91" s="10" t="n"/>
      <c r="F91" s="11" t="n"/>
      <c r="G91" s="10" t="n"/>
      <c r="H91" s="11" t="n"/>
      <c r="I91" s="11" t="n"/>
      <c r="J91" s="11" t="n"/>
      <c r="K91" s="14">
        <f>SE(J91="";"Sospeso";SE(J91&lt;OGGI();"Scaduto";SE(J91-OGGI()&lt;=Parametri!$B$5;"In scadenza";"Attivo")))</f>
        <v/>
      </c>
      <c r="L91" s="14">
        <f>SE.ERRORE(CONTA.SE(Inserimento!$B:$B;B91);0)</f>
        <v/>
      </c>
      <c r="M91" s="14">
        <f>SE.ERRORE(INDICE(Inserimento!$A:$A;CONFRONTA(B91;Inserimento!$B:$B;0));"")</f>
        <v/>
      </c>
      <c r="N91" s="10" t="n"/>
      <c r="O91" s="11" t="n"/>
      <c r="P91" s="11" t="n"/>
    </row>
    <row r="92">
      <c r="A92" s="6" t="n"/>
      <c r="B92" s="10" t="n"/>
      <c r="C92" s="10" t="n"/>
      <c r="D92" s="10" t="n"/>
      <c r="E92" s="10" t="n"/>
      <c r="F92" s="6" t="n"/>
      <c r="G92" s="10" t="n"/>
      <c r="H92" s="6" t="n"/>
      <c r="I92" s="6" t="n"/>
      <c r="J92" s="6" t="n"/>
      <c r="K92" s="16">
        <f>SE(J92="";"Sospeso";SE(J92&lt;OGGI();"Scaduto";SE(J92-OGGI()&lt;=Parametri!$B$5;"In scadenza";"Attivo")))</f>
        <v/>
      </c>
      <c r="L92" s="16">
        <f>SE.ERRORE(CONTA.SE(Inserimento!$B:$B;B92);0)</f>
        <v/>
      </c>
      <c r="M92" s="16">
        <f>SE.ERRORE(INDICE(Inserimento!$A:$A;CONFRONTA(B92;Inserimento!$B:$B;0));"")</f>
        <v/>
      </c>
      <c r="N92" s="10" t="n"/>
      <c r="O92" s="6" t="n"/>
      <c r="P92" s="6" t="n"/>
    </row>
    <row r="93">
      <c r="A93" s="11" t="n"/>
      <c r="B93" s="10" t="n"/>
      <c r="C93" s="10" t="n"/>
      <c r="D93" s="10" t="n"/>
      <c r="E93" s="10" t="n"/>
      <c r="F93" s="11" t="n"/>
      <c r="G93" s="10" t="n"/>
      <c r="H93" s="11" t="n"/>
      <c r="I93" s="11" t="n"/>
      <c r="J93" s="11" t="n"/>
      <c r="K93" s="14">
        <f>SE(J93="";"Sospeso";SE(J93&lt;OGGI();"Scaduto";SE(J93-OGGI()&lt;=Parametri!$B$5;"In scadenza";"Attivo")))</f>
        <v/>
      </c>
      <c r="L93" s="14">
        <f>SE.ERRORE(CONTA.SE(Inserimento!$B:$B;B93);0)</f>
        <v/>
      </c>
      <c r="M93" s="14">
        <f>SE.ERRORE(INDICE(Inserimento!$A:$A;CONFRONTA(B93;Inserimento!$B:$B;0));"")</f>
        <v/>
      </c>
      <c r="N93" s="10" t="n"/>
      <c r="O93" s="11" t="n"/>
      <c r="P93" s="11" t="n"/>
    </row>
    <row r="94">
      <c r="A94" s="6" t="n"/>
      <c r="B94" s="10" t="n"/>
      <c r="C94" s="10" t="n"/>
      <c r="D94" s="10" t="n"/>
      <c r="E94" s="10" t="n"/>
      <c r="F94" s="6" t="n"/>
      <c r="G94" s="10" t="n"/>
      <c r="H94" s="6" t="n"/>
      <c r="I94" s="6" t="n"/>
      <c r="J94" s="6" t="n"/>
      <c r="K94" s="16">
        <f>SE(J94="";"Sospeso";SE(J94&lt;OGGI();"Scaduto";SE(J94-OGGI()&lt;=Parametri!$B$5;"In scadenza";"Attivo")))</f>
        <v/>
      </c>
      <c r="L94" s="16">
        <f>SE.ERRORE(CONTA.SE(Inserimento!$B:$B;B94);0)</f>
        <v/>
      </c>
      <c r="M94" s="16">
        <f>SE.ERRORE(INDICE(Inserimento!$A:$A;CONFRONTA(B94;Inserimento!$B:$B;0));"")</f>
        <v/>
      </c>
      <c r="N94" s="10" t="n"/>
      <c r="O94" s="6" t="n"/>
      <c r="P94" s="6" t="n"/>
    </row>
    <row r="95">
      <c r="A95" s="11" t="n"/>
      <c r="B95" s="10" t="n"/>
      <c r="C95" s="10" t="n"/>
      <c r="D95" s="10" t="n"/>
      <c r="E95" s="10" t="n"/>
      <c r="F95" s="11" t="n"/>
      <c r="G95" s="10" t="n"/>
      <c r="H95" s="11" t="n"/>
      <c r="I95" s="11" t="n"/>
      <c r="J95" s="11" t="n"/>
      <c r="K95" s="14">
        <f>SE(J95="";"Sospeso";SE(J95&lt;OGGI();"Scaduto";SE(J95-OGGI()&lt;=Parametri!$B$5;"In scadenza";"Attivo")))</f>
        <v/>
      </c>
      <c r="L95" s="14">
        <f>SE.ERRORE(CONTA.SE(Inserimento!$B:$B;B95);0)</f>
        <v/>
      </c>
      <c r="M95" s="14">
        <f>SE.ERRORE(INDICE(Inserimento!$A:$A;CONFRONTA(B95;Inserimento!$B:$B;0));"")</f>
        <v/>
      </c>
      <c r="N95" s="10" t="n"/>
      <c r="O95" s="11" t="n"/>
      <c r="P95" s="11" t="n"/>
    </row>
    <row r="96">
      <c r="A96" s="6" t="n"/>
      <c r="B96" s="10" t="n"/>
      <c r="C96" s="10" t="n"/>
      <c r="D96" s="10" t="n"/>
      <c r="E96" s="10" t="n"/>
      <c r="F96" s="6" t="n"/>
      <c r="G96" s="10" t="n"/>
      <c r="H96" s="6" t="n"/>
      <c r="I96" s="6" t="n"/>
      <c r="J96" s="6" t="n"/>
      <c r="K96" s="16">
        <f>SE(J96="";"Sospeso";SE(J96&lt;OGGI();"Scaduto";SE(J96-OGGI()&lt;=Parametri!$B$5;"In scadenza";"Attivo")))</f>
        <v/>
      </c>
      <c r="L96" s="16">
        <f>SE.ERRORE(CONTA.SE(Inserimento!$B:$B;B96);0)</f>
        <v/>
      </c>
      <c r="M96" s="16">
        <f>SE.ERRORE(INDICE(Inserimento!$A:$A;CONFRONTA(B96;Inserimento!$B:$B;0));"")</f>
        <v/>
      </c>
      <c r="N96" s="10" t="n"/>
      <c r="O96" s="6" t="n"/>
      <c r="P96" s="6" t="n"/>
    </row>
    <row r="97">
      <c r="A97" s="11" t="n"/>
      <c r="B97" s="10" t="n"/>
      <c r="C97" s="10" t="n"/>
      <c r="D97" s="10" t="n"/>
      <c r="E97" s="10" t="n"/>
      <c r="F97" s="11" t="n"/>
      <c r="G97" s="10" t="n"/>
      <c r="H97" s="11" t="n"/>
      <c r="I97" s="11" t="n"/>
      <c r="J97" s="11" t="n"/>
      <c r="K97" s="14">
        <f>SE(J97="";"Sospeso";SE(J97&lt;OGGI();"Scaduto";SE(J97-OGGI()&lt;=Parametri!$B$5;"In scadenza";"Attivo")))</f>
        <v/>
      </c>
      <c r="L97" s="14">
        <f>SE.ERRORE(CONTA.SE(Inserimento!$B:$B;B97);0)</f>
        <v/>
      </c>
      <c r="M97" s="14">
        <f>SE.ERRORE(INDICE(Inserimento!$A:$A;CONFRONTA(B97;Inserimento!$B:$B;0));"")</f>
        <v/>
      </c>
      <c r="N97" s="10" t="n"/>
      <c r="O97" s="11" t="n"/>
      <c r="P97" s="11" t="n"/>
    </row>
    <row r="98">
      <c r="A98" s="6" t="n"/>
      <c r="B98" s="10" t="n"/>
      <c r="C98" s="10" t="n"/>
      <c r="D98" s="10" t="n"/>
      <c r="E98" s="10" t="n"/>
      <c r="F98" s="6" t="n"/>
      <c r="G98" s="10" t="n"/>
      <c r="H98" s="6" t="n"/>
      <c r="I98" s="6" t="n"/>
      <c r="J98" s="6" t="n"/>
      <c r="K98" s="16">
        <f>SE(J98="";"Sospeso";SE(J98&lt;OGGI();"Scaduto";SE(J98-OGGI()&lt;=Parametri!$B$5;"In scadenza";"Attivo")))</f>
        <v/>
      </c>
      <c r="L98" s="16">
        <f>SE.ERRORE(CONTA.SE(Inserimento!$B:$B;B98);0)</f>
        <v/>
      </c>
      <c r="M98" s="16">
        <f>SE.ERRORE(INDICE(Inserimento!$A:$A;CONFRONTA(B98;Inserimento!$B:$B;0));"")</f>
        <v/>
      </c>
      <c r="N98" s="10" t="n"/>
      <c r="O98" s="6" t="n"/>
      <c r="P98" s="6" t="n"/>
    </row>
    <row r="99">
      <c r="A99" s="11" t="n"/>
      <c r="B99" s="10" t="n"/>
      <c r="C99" s="10" t="n"/>
      <c r="D99" s="10" t="n"/>
      <c r="E99" s="10" t="n"/>
      <c r="F99" s="11" t="n"/>
      <c r="G99" s="10" t="n"/>
      <c r="H99" s="11" t="n"/>
      <c r="I99" s="11" t="n"/>
      <c r="J99" s="11" t="n"/>
      <c r="K99" s="14">
        <f>SE(J99="";"Sospeso";SE(J99&lt;OGGI();"Scaduto";SE(J99-OGGI()&lt;=Parametri!$B$5;"In scadenza";"Attivo")))</f>
        <v/>
      </c>
      <c r="L99" s="14">
        <f>SE.ERRORE(CONTA.SE(Inserimento!$B:$B;B99);0)</f>
        <v/>
      </c>
      <c r="M99" s="14">
        <f>SE.ERRORE(INDICE(Inserimento!$A:$A;CONFRONTA(B99;Inserimento!$B:$B;0));"")</f>
        <v/>
      </c>
      <c r="N99" s="10" t="n"/>
      <c r="O99" s="11" t="n"/>
      <c r="P99" s="11" t="n"/>
    </row>
    <row r="100">
      <c r="A100" s="6" t="n"/>
      <c r="B100" s="10" t="n"/>
      <c r="C100" s="10" t="n"/>
      <c r="D100" s="10" t="n"/>
      <c r="E100" s="10" t="n"/>
      <c r="F100" s="6" t="n"/>
      <c r="G100" s="10" t="n"/>
      <c r="H100" s="6" t="n"/>
      <c r="I100" s="6" t="n"/>
      <c r="J100" s="6" t="n"/>
      <c r="K100" s="16">
        <f>SE(J100="";"Sospeso";SE(J100&lt;OGGI();"Scaduto";SE(J100-OGGI()&lt;=Parametri!$B$5;"In scadenza";"Attivo")))</f>
        <v/>
      </c>
      <c r="L100" s="16">
        <f>SE.ERRORE(CONTA.SE(Inserimento!$B:$B;B100);0)</f>
        <v/>
      </c>
      <c r="M100" s="16">
        <f>SE.ERRORE(INDICE(Inserimento!$A:$A;CONFRONTA(B100;Inserimento!$B:$B;0));"")</f>
        <v/>
      </c>
      <c r="N100" s="10" t="n"/>
      <c r="O100" s="6" t="n"/>
      <c r="P100" s="6" t="n"/>
    </row>
    <row r="101">
      <c r="A101" s="11" t="n"/>
      <c r="B101" s="10" t="n"/>
      <c r="C101" s="10" t="n"/>
      <c r="D101" s="10" t="n"/>
      <c r="E101" s="10" t="n"/>
      <c r="F101" s="11" t="n"/>
      <c r="G101" s="10" t="n"/>
      <c r="H101" s="11" t="n"/>
      <c r="I101" s="11" t="n"/>
      <c r="J101" s="11" t="n"/>
      <c r="K101" s="14">
        <f>SE(J101="";"Sospeso";SE(J101&lt;OGGI();"Scaduto";SE(J101-OGGI()&lt;=Parametri!$B$5;"In scadenza";"Attivo")))</f>
        <v/>
      </c>
      <c r="L101" s="14">
        <f>SE.ERRORE(CONTA.SE(Inserimento!$B:$B;B101);0)</f>
        <v/>
      </c>
      <c r="M101" s="14">
        <f>SE.ERRORE(INDICE(Inserimento!$A:$A;CONFRONTA(B101;Inserimento!$B:$B;0));"")</f>
        <v/>
      </c>
      <c r="N101" s="10" t="n"/>
      <c r="O101" s="11" t="n"/>
      <c r="P101" s="11" t="n"/>
    </row>
    <row r="102">
      <c r="A102" s="6" t="n"/>
      <c r="B102" s="10" t="n"/>
      <c r="C102" s="10" t="n"/>
      <c r="D102" s="10" t="n"/>
      <c r="E102" s="10" t="n"/>
      <c r="F102" s="6" t="n"/>
      <c r="G102" s="10" t="n"/>
      <c r="H102" s="6" t="n"/>
      <c r="I102" s="6" t="n"/>
      <c r="J102" s="6" t="n"/>
      <c r="K102" s="16">
        <f>SE(J102="";"Sospeso";SE(J102&lt;OGGI();"Scaduto";SE(J102-OGGI()&lt;=Parametri!$B$5;"In scadenza";"Attivo")))</f>
        <v/>
      </c>
      <c r="L102" s="16">
        <f>SE.ERRORE(CONTA.SE(Inserimento!$B:$B;B102);0)</f>
        <v/>
      </c>
      <c r="M102" s="16">
        <f>SE.ERRORE(INDICE(Inserimento!$A:$A;CONFRONTA(B102;Inserimento!$B:$B;0));"")</f>
        <v/>
      </c>
      <c r="N102" s="10" t="n"/>
      <c r="O102" s="6" t="n"/>
      <c r="P102" s="6" t="n"/>
    </row>
  </sheetData>
  <mergeCells count="1">
    <mergeCell ref="A1:P1"/>
  </mergeCells>
  <conditionalFormatting sqref="K3:K102">
    <cfRule type="expression" priority="1" dxfId="0">
      <formula>K3="Attivo"</formula>
    </cfRule>
    <cfRule type="expression" priority="2" dxfId="1">
      <formula>K3="In scadenza"</formula>
    </cfRule>
    <cfRule type="expression" priority="3" dxfId="2">
      <formula>K3="Scaduto"</formula>
    </cfRule>
    <cfRule type="expression" priority="4" dxfId="3">
      <formula>K3="Sospeso"</formula>
    </cfRule>
  </conditionalFormatting>
  <dataValidations count="3">
    <dataValidation sqref="H3:H102" showErrorMessage="1" showInputMessage="1" allowBlank="0" type="list">
      <formula1>"Mensile,Trimestrale,Semestrale,Annuale,Ingresso singolo,10 ingressi"</formula1>
    </dataValidation>
    <dataValidation sqref="O3:O102" showErrorMessage="1" showInputMessage="1" allowBlank="0" type="list">
      <formula1>"Sì,No"</formula1>
    </dataValidation>
    <dataValidation sqref="P3:P102" showErrorMessage="1" showInputMessage="1" allowBlank="0" type="list">
      <formula1>"Sì,No"</formula1>
    </dataValidation>
  </dataValidations>
  <pageMargins left="0.5" right="0.5" top="0.75" bottom="0.75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P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2" customWidth="1" min="3" max="3"/>
    <col width="18" customWidth="1" min="4" max="4"/>
    <col width="20" customWidth="1" min="5" max="5"/>
    <col width="10" customWidth="1" min="6" max="6"/>
    <col width="10" customWidth="1" min="7" max="7"/>
    <col width="12" customWidth="1" min="8" max="8"/>
    <col width="16" customWidth="1" min="9" max="9"/>
    <col width="16" customWidth="1" min="10" max="10"/>
    <col width="12" customWidth="1" min="11" max="11"/>
    <col width="16" customWidth="1" min="12" max="12"/>
    <col width="14" customWidth="1" min="13" max="13"/>
    <col width="30" customWidth="1" min="14" max="14"/>
    <col width="12" customWidth="1" min="15" max="15"/>
    <col width="16" customWidth="1" min="16" max="16"/>
  </cols>
  <sheetData>
    <row r="1" ht="32" customHeight="1">
      <c r="A1" s="1" t="inlineStr">
        <is>
          <t>REGISTRO PRESENZE E ACCESSI — INSERIMENTO GIORNALIERO</t>
        </is>
      </c>
    </row>
    <row r="2" ht="22" customHeight="1">
      <c r="A2" s="8" t="inlineStr">
        <is>
          <t>Data Presenza</t>
        </is>
      </c>
      <c r="B2" s="8" t="inlineStr">
        <is>
          <t>Cliente</t>
        </is>
      </c>
      <c r="C2" s="8" t="inlineStr">
        <is>
          <t>ID Cliente</t>
        </is>
      </c>
      <c r="D2" s="8" t="inlineStr">
        <is>
          <t>Corso/Area</t>
        </is>
      </c>
      <c r="E2" s="8" t="inlineStr">
        <is>
          <t>Istruttore</t>
        </is>
      </c>
      <c r="F2" s="8" t="inlineStr">
        <is>
          <t>Ora Ingresso</t>
        </is>
      </c>
      <c r="G2" s="8" t="inlineStr">
        <is>
          <t>Ora Uscita</t>
        </is>
      </c>
      <c r="H2" s="8" t="inlineStr">
        <is>
          <t>Durata Minuti</t>
        </is>
      </c>
      <c r="I2" s="8" t="inlineStr">
        <is>
          <t>Tipo Accesso</t>
        </is>
      </c>
      <c r="J2" s="8" t="inlineStr">
        <is>
          <t>Pagamento Associato</t>
        </is>
      </c>
      <c r="K2" s="8" t="inlineStr">
        <is>
          <t>Importo</t>
        </is>
      </c>
      <c r="L2" s="8" t="inlineStr">
        <is>
          <t>Metodo Pagamento</t>
        </is>
      </c>
      <c r="M2" s="8" t="inlineStr">
        <is>
          <t>Stato Pagamento</t>
        </is>
      </c>
      <c r="N2" s="8" t="inlineStr">
        <is>
          <t>Note</t>
        </is>
      </c>
      <c r="O2" s="8" t="inlineStr">
        <is>
          <t>Scadenza Abbonamento</t>
        </is>
      </c>
      <c r="P2" s="8" t="inlineStr">
        <is>
          <t>Stato Accesso</t>
        </is>
      </c>
    </row>
    <row r="3">
      <c r="A3" s="17" t="inlineStr">
        <is>
          <t>19/05/2026</t>
        </is>
      </c>
      <c r="B3" s="18" t="inlineStr">
        <is>
          <t>Conti Federica</t>
        </is>
      </c>
      <c r="C3" s="14">
        <f>SE.ERRORE(INDICE(Clienti!$A:$A;CONFRONTA(B3;Clienti!$B:$B;0));"")</f>
        <v/>
      </c>
      <c r="D3" s="18" t="inlineStr">
        <is>
          <t>Corsi fitness</t>
        </is>
      </c>
      <c r="E3" s="18" t="inlineStr">
        <is>
          <t>Marco Rossi</t>
        </is>
      </c>
      <c r="F3" s="18" t="inlineStr">
        <is>
          <t>17:15</t>
        </is>
      </c>
      <c r="G3" s="18" t="inlineStr">
        <is>
          <t>18:30</t>
        </is>
      </c>
      <c r="H3" s="19">
        <f>SE(O(F3="";G3="");"";(G3-F3)*1440)</f>
        <v/>
      </c>
      <c r="I3" s="18" t="inlineStr">
        <is>
          <t>Abbonamento</t>
        </is>
      </c>
      <c r="J3" s="18" t="inlineStr">
        <is>
          <t>No</t>
        </is>
      </c>
      <c r="K3" s="20" t="n">
        <v>0</v>
      </c>
      <c r="L3" s="18" t="inlineStr"/>
      <c r="M3" s="14">
        <f>SE(K3=0;"Nessun importo";SE(J3="Sì";"Pagato";"Da incassare"))</f>
        <v/>
      </c>
      <c r="N3" s="18" t="inlineStr"/>
      <c r="O3" s="21">
        <f>SE.ERRORE(INDICE(Clienti!$J:$J;CONFRONTA(B3;Clienti!$B:$B;0));"")</f>
        <v/>
      </c>
      <c r="P3" s="14">
        <f>SE(O3="";"Verifica";SE(O3&lt;OGGI();"Bloccato";"Ammesso"))</f>
        <v/>
      </c>
    </row>
    <row r="4">
      <c r="A4" s="17" t="inlineStr">
        <is>
          <t>19/05/2026</t>
        </is>
      </c>
      <c r="B4" s="18" t="inlineStr">
        <is>
          <t>Bianchi Laura</t>
        </is>
      </c>
      <c r="C4" s="16">
        <f>SE.ERRORE(INDICE(Clienti!$A:$A;CONFRONTA(B4;Clienti!$B:$B;0));"")</f>
        <v/>
      </c>
      <c r="D4" s="18" t="inlineStr">
        <is>
          <t>Boxe</t>
        </is>
      </c>
      <c r="E4" s="18" t="inlineStr">
        <is>
          <t>Laura Bianchi</t>
        </is>
      </c>
      <c r="F4" s="18" t="inlineStr">
        <is>
          <t>15:45</t>
        </is>
      </c>
      <c r="G4" s="18" t="inlineStr">
        <is>
          <t>16:45</t>
        </is>
      </c>
      <c r="H4" s="22">
        <f>SE(O(F4="";G4="");"";(G4-F4)*1440)</f>
        <v/>
      </c>
      <c r="I4" s="18" t="inlineStr">
        <is>
          <t>Abbonamento</t>
        </is>
      </c>
      <c r="J4" s="18" t="inlineStr">
        <is>
          <t>No</t>
        </is>
      </c>
      <c r="K4" s="20" t="n">
        <v>0</v>
      </c>
      <c r="L4" s="18" t="inlineStr"/>
      <c r="M4" s="16">
        <f>SE(K4=0;"Nessun importo";SE(J4="Sì";"Pagato";"Da incassare"))</f>
        <v/>
      </c>
      <c r="N4" s="18" t="inlineStr"/>
      <c r="O4" s="23">
        <f>SE.ERRORE(INDICE(Clienti!$J:$J;CONFRONTA(B4;Clienti!$B:$B;0));"")</f>
        <v/>
      </c>
      <c r="P4" s="16">
        <f>SE(O4="";"Verifica";SE(O4&lt;OGGI();"Bloccato";"Ammesso"))</f>
        <v/>
      </c>
    </row>
    <row r="5">
      <c r="A5" s="17" t="inlineStr">
        <is>
          <t>19/05/2026</t>
        </is>
      </c>
      <c r="B5" s="18" t="inlineStr">
        <is>
          <t>Colombo Sara</t>
        </is>
      </c>
      <c r="C5" s="14">
        <f>SE.ERRORE(INDICE(Clienti!$A:$A;CONFRONTA(B5;Clienti!$B:$B;0));"")</f>
        <v/>
      </c>
      <c r="D5" s="18" t="inlineStr">
        <is>
          <t>Corsi fitness</t>
        </is>
      </c>
      <c r="E5" s="18" t="inlineStr">
        <is>
          <t>Andrea Neri</t>
        </is>
      </c>
      <c r="F5" s="18" t="inlineStr">
        <is>
          <t>10:00</t>
        </is>
      </c>
      <c r="G5" s="18" t="inlineStr">
        <is>
          <t>11:00</t>
        </is>
      </c>
      <c r="H5" s="19">
        <f>SE(O(F5="";G5="");"";(G5-F5)*1440)</f>
        <v/>
      </c>
      <c r="I5" s="18" t="inlineStr">
        <is>
          <t>Abbonamento</t>
        </is>
      </c>
      <c r="J5" s="18" t="inlineStr">
        <is>
          <t>No</t>
        </is>
      </c>
      <c r="K5" s="20" t="n">
        <v>0</v>
      </c>
      <c r="L5" s="18" t="inlineStr"/>
      <c r="M5" s="14">
        <f>SE(K5=0;"Nessun importo";SE(J5="Sì";"Pagato";"Da incassare"))</f>
        <v/>
      </c>
      <c r="N5" s="18" t="inlineStr"/>
      <c r="O5" s="21">
        <f>SE.ERRORE(INDICE(Clienti!$J:$J;CONFRONTA(B5;Clienti!$B:$B;0));"")</f>
        <v/>
      </c>
      <c r="P5" s="14">
        <f>SE(O5="";"Verifica";SE(O5&lt;OGGI();"Bloccato";"Ammesso"))</f>
        <v/>
      </c>
    </row>
    <row r="6">
      <c r="A6" s="17" t="inlineStr">
        <is>
          <t>19/05/2026</t>
        </is>
      </c>
      <c r="B6" s="18" t="inlineStr">
        <is>
          <t>Bianchi Laura</t>
        </is>
      </c>
      <c r="C6" s="16">
        <f>SE.ERRORE(INDICE(Clienti!$A:$A;CONFRONTA(B6;Clienti!$B:$B;0));"")</f>
        <v/>
      </c>
      <c r="D6" s="18" t="inlineStr">
        <is>
          <t>Corsi fitness</t>
        </is>
      </c>
      <c r="E6" s="18" t="inlineStr">
        <is>
          <t>Andrea Neri</t>
        </is>
      </c>
      <c r="F6" s="18" t="inlineStr">
        <is>
          <t>14:30</t>
        </is>
      </c>
      <c r="G6" s="18" t="inlineStr">
        <is>
          <t>15:00</t>
        </is>
      </c>
      <c r="H6" s="22">
        <f>SE(O(F6="";G6="");"";(G6-F6)*1440)</f>
        <v/>
      </c>
      <c r="I6" s="18" t="inlineStr">
        <is>
          <t>Abbonamento</t>
        </is>
      </c>
      <c r="J6" s="18" t="inlineStr">
        <is>
          <t>No</t>
        </is>
      </c>
      <c r="K6" s="20" t="n">
        <v>0</v>
      </c>
      <c r="L6" s="18" t="inlineStr"/>
      <c r="M6" s="16">
        <f>SE(K6=0;"Nessun importo";SE(J6="Sì";"Pagato";"Da incassare"))</f>
        <v/>
      </c>
      <c r="N6" s="18" t="inlineStr"/>
      <c r="O6" s="23">
        <f>SE.ERRORE(INDICE(Clienti!$J:$J;CONFRONTA(B6;Clienti!$B:$B;0));"")</f>
        <v/>
      </c>
      <c r="P6" s="16">
        <f>SE(O6="";"Verifica";SE(O6&lt;OGGI();"Bloccato";"Ammesso"))</f>
        <v/>
      </c>
    </row>
    <row r="7">
      <c r="A7" s="17" t="inlineStr">
        <is>
          <t>19/05/2026</t>
        </is>
      </c>
      <c r="B7" s="18" t="inlineStr">
        <is>
          <t>Colombo Sara</t>
        </is>
      </c>
      <c r="C7" s="14">
        <f>SE.ERRORE(INDICE(Clienti!$A:$A;CONFRONTA(B7;Clienti!$B:$B;0));"")</f>
        <v/>
      </c>
      <c r="D7" s="18" t="inlineStr">
        <is>
          <t>Boxe</t>
        </is>
      </c>
      <c r="E7" s="18" t="inlineStr">
        <is>
          <t>Laura Bianchi</t>
        </is>
      </c>
      <c r="F7" s="18" t="inlineStr">
        <is>
          <t>17:30</t>
        </is>
      </c>
      <c r="G7" s="18" t="inlineStr">
        <is>
          <t>19:30</t>
        </is>
      </c>
      <c r="H7" s="19">
        <f>SE(O(F7="";G7="");"";(G7-F7)*1440)</f>
        <v/>
      </c>
      <c r="I7" s="18" t="inlineStr">
        <is>
          <t>Abbonamento</t>
        </is>
      </c>
      <c r="J7" s="18" t="inlineStr">
        <is>
          <t>No</t>
        </is>
      </c>
      <c r="K7" s="20" t="n">
        <v>0</v>
      </c>
      <c r="L7" s="18" t="inlineStr"/>
      <c r="M7" s="14">
        <f>SE(K7=0;"Nessun importo";SE(J7="Sì";"Pagato";"Da incassare"))</f>
        <v/>
      </c>
      <c r="N7" s="18" t="inlineStr"/>
      <c r="O7" s="21">
        <f>SE.ERRORE(INDICE(Clienti!$J:$J;CONFRONTA(B7;Clienti!$B:$B;0));"")</f>
        <v/>
      </c>
      <c r="P7" s="14">
        <f>SE(O7="";"Verifica";SE(O7&lt;OGGI();"Bloccato";"Ammesso"))</f>
        <v/>
      </c>
    </row>
    <row r="8">
      <c r="A8" s="17" t="inlineStr">
        <is>
          <t>19/05/2026</t>
        </is>
      </c>
      <c r="B8" s="18" t="inlineStr">
        <is>
          <t>Verdi Giuseppe</t>
        </is>
      </c>
      <c r="C8" s="16">
        <f>SE.ERRORE(INDICE(Clienti!$A:$A;CONFRONTA(B8;Clienti!$B:$B;0));"")</f>
        <v/>
      </c>
      <c r="D8" s="18" t="inlineStr">
        <is>
          <t>Corsi fitness</t>
        </is>
      </c>
      <c r="E8" s="18" t="inlineStr">
        <is>
          <t>Andrea Neri</t>
        </is>
      </c>
      <c r="F8" s="18" t="inlineStr">
        <is>
          <t>09:45</t>
        </is>
      </c>
      <c r="G8" s="18" t="inlineStr">
        <is>
          <t>11:45</t>
        </is>
      </c>
      <c r="H8" s="22">
        <f>SE(O(F8="";G8="");"";(G8-F8)*1440)</f>
        <v/>
      </c>
      <c r="I8" s="18" t="inlineStr">
        <is>
          <t>Abbonamento</t>
        </is>
      </c>
      <c r="J8" s="18" t="inlineStr">
        <is>
          <t>No</t>
        </is>
      </c>
      <c r="K8" s="20" t="n">
        <v>0</v>
      </c>
      <c r="L8" s="18" t="inlineStr"/>
      <c r="M8" s="16">
        <f>SE(K8=0;"Nessun importo";SE(J8="Sì";"Pagato";"Da incassare"))</f>
        <v/>
      </c>
      <c r="N8" s="18" t="inlineStr"/>
      <c r="O8" s="23">
        <f>SE.ERRORE(INDICE(Clienti!$J:$J;CONFRONTA(B8;Clienti!$B:$B;0));"")</f>
        <v/>
      </c>
      <c r="P8" s="16">
        <f>SE(O8="";"Verifica";SE(O8&lt;OGGI();"Bloccato";"Ammesso"))</f>
        <v/>
      </c>
    </row>
    <row r="9">
      <c r="A9" s="17" t="inlineStr">
        <is>
          <t>19/05/2026</t>
        </is>
      </c>
      <c r="B9" s="18" t="inlineStr">
        <is>
          <t>Verdi Giuseppe</t>
        </is>
      </c>
      <c r="C9" s="14">
        <f>SE.ERRORE(INDICE(Clienti!$A:$A;CONFRONTA(B9;Clienti!$B:$B;0));"")</f>
        <v/>
      </c>
      <c r="D9" s="18" t="inlineStr">
        <is>
          <t>Boxe</t>
        </is>
      </c>
      <c r="E9" s="18" t="inlineStr">
        <is>
          <t>Giulia Verdi</t>
        </is>
      </c>
      <c r="F9" s="18" t="inlineStr">
        <is>
          <t>12:15</t>
        </is>
      </c>
      <c r="G9" s="18" t="inlineStr">
        <is>
          <t>13:30</t>
        </is>
      </c>
      <c r="H9" s="19">
        <f>SE(O(F9="";G9="");"";(G9-F9)*1440)</f>
        <v/>
      </c>
      <c r="I9" s="18" t="inlineStr">
        <is>
          <t>Abbonamento</t>
        </is>
      </c>
      <c r="J9" s="18" t="inlineStr">
        <is>
          <t>Sì</t>
        </is>
      </c>
      <c r="K9" s="20" t="n">
        <v>0</v>
      </c>
      <c r="L9" s="18" t="inlineStr">
        <is>
          <t>Satispay</t>
        </is>
      </c>
      <c r="M9" s="14">
        <f>SE(K9=0;"Nessun importo";SE(J9="Sì";"Pagato";"Da incassare"))</f>
        <v/>
      </c>
      <c r="N9" s="18" t="inlineStr"/>
      <c r="O9" s="21">
        <f>SE.ERRORE(INDICE(Clienti!$J:$J;CONFRONTA(B9;Clienti!$B:$B;0));"")</f>
        <v/>
      </c>
      <c r="P9" s="14">
        <f>SE(O9="";"Verifica";SE(O9&lt;OGGI();"Bloccato";"Ammesso"))</f>
        <v/>
      </c>
    </row>
    <row r="10">
      <c r="A10" s="17" t="inlineStr">
        <is>
          <t>19/05/2026</t>
        </is>
      </c>
      <c r="B10" s="18" t="inlineStr">
        <is>
          <t>Conti Federica</t>
        </is>
      </c>
      <c r="C10" s="16">
        <f>SE.ERRORE(INDICE(Clienti!$A:$A;CONFRONTA(B10;Clienti!$B:$B;0));"")</f>
        <v/>
      </c>
      <c r="D10" s="18" t="inlineStr">
        <is>
          <t>Sala pesi</t>
        </is>
      </c>
      <c r="E10" s="18" t="inlineStr">
        <is>
          <t>Andrea Neri</t>
        </is>
      </c>
      <c r="F10" s="18" t="inlineStr">
        <is>
          <t>16:45</t>
        </is>
      </c>
      <c r="G10" s="18" t="inlineStr">
        <is>
          <t>17:45</t>
        </is>
      </c>
      <c r="H10" s="22">
        <f>SE(O(F10="";G10="");"";(G10-F10)*1440)</f>
        <v/>
      </c>
      <c r="I10" s="18" t="inlineStr">
        <is>
          <t>Abbonamento</t>
        </is>
      </c>
      <c r="J10" s="18" t="inlineStr">
        <is>
          <t>No</t>
        </is>
      </c>
      <c r="K10" s="20" t="n">
        <v>0</v>
      </c>
      <c r="L10" s="18" t="inlineStr"/>
      <c r="M10" s="16">
        <f>SE(K10=0;"Nessun importo";SE(J10="Sì";"Pagato";"Da incassare"))</f>
        <v/>
      </c>
      <c r="N10" s="18" t="inlineStr"/>
      <c r="O10" s="23">
        <f>SE.ERRORE(INDICE(Clienti!$J:$J;CONFRONTA(B10;Clienti!$B:$B;0));"")</f>
        <v/>
      </c>
      <c r="P10" s="16">
        <f>SE(O10="";"Verifica";SE(O10&lt;OGGI();"Bloccato";"Ammesso"))</f>
        <v/>
      </c>
    </row>
    <row r="11">
      <c r="A11" s="17" t="inlineStr">
        <is>
          <t>20/05/2026</t>
        </is>
      </c>
      <c r="B11" s="18" t="inlineStr">
        <is>
          <t>Romano Luca</t>
        </is>
      </c>
      <c r="C11" s="14">
        <f>SE.ERRORE(INDICE(Clienti!$A:$A;CONFRONTA(B11;Clienti!$B:$B;0));"")</f>
        <v/>
      </c>
      <c r="D11" s="18" t="inlineStr">
        <is>
          <t>Spinning</t>
        </is>
      </c>
      <c r="E11" s="18" t="inlineStr">
        <is>
          <t>Giulia Verdi</t>
        </is>
      </c>
      <c r="F11" s="18" t="inlineStr">
        <is>
          <t>09:30</t>
        </is>
      </c>
      <c r="G11" s="18" t="inlineStr">
        <is>
          <t>11:30</t>
        </is>
      </c>
      <c r="H11" s="19">
        <f>SE(O(F11="";G11="");"";(G11-F11)*1440)</f>
        <v/>
      </c>
      <c r="I11" s="18" t="inlineStr">
        <is>
          <t>Abbonamento</t>
        </is>
      </c>
      <c r="J11" s="18" t="inlineStr">
        <is>
          <t>Sì</t>
        </is>
      </c>
      <c r="K11" s="20" t="n">
        <v>10</v>
      </c>
      <c r="L11" s="18" t="inlineStr">
        <is>
          <t>Satispay</t>
        </is>
      </c>
      <c r="M11" s="14">
        <f>SE(K11=0;"Nessun importo";SE(J11="Sì";"Pagato";"Da incassare"))</f>
        <v/>
      </c>
      <c r="N11" s="18" t="inlineStr"/>
      <c r="O11" s="21">
        <f>SE.ERRORE(INDICE(Clienti!$J:$J;CONFRONTA(B11;Clienti!$B:$B;0));"")</f>
        <v/>
      </c>
      <c r="P11" s="14">
        <f>SE(O11="";"Verifica";SE(O11&lt;OGGI();"Bloccato";"Ammesso"))</f>
        <v/>
      </c>
    </row>
    <row r="12">
      <c r="A12" s="17" t="inlineStr">
        <is>
          <t>20/05/2026</t>
        </is>
      </c>
      <c r="B12" s="18" t="inlineStr">
        <is>
          <t>Bianchi Laura</t>
        </is>
      </c>
      <c r="C12" s="16">
        <f>SE.ERRORE(INDICE(Clienti!$A:$A;CONFRONTA(B12;Clienti!$B:$B;0));"")</f>
        <v/>
      </c>
      <c r="D12" s="18" t="inlineStr">
        <is>
          <t>Yoga</t>
        </is>
      </c>
      <c r="E12" s="18" t="inlineStr">
        <is>
          <t>Giulia Verdi</t>
        </is>
      </c>
      <c r="F12" s="18" t="inlineStr">
        <is>
          <t>13:00</t>
        </is>
      </c>
      <c r="G12" s="18" t="inlineStr">
        <is>
          <t>14:00</t>
        </is>
      </c>
      <c r="H12" s="22">
        <f>SE(O(F12="";G12="");"";(G12-F12)*1440)</f>
        <v/>
      </c>
      <c r="I12" s="18" t="inlineStr">
        <is>
          <t>Abbonamento</t>
        </is>
      </c>
      <c r="J12" s="18" t="inlineStr">
        <is>
          <t>No</t>
        </is>
      </c>
      <c r="K12" s="20" t="n">
        <v>0</v>
      </c>
      <c r="L12" s="18" t="inlineStr"/>
      <c r="M12" s="16">
        <f>SE(K12=0;"Nessun importo";SE(J12="Sì";"Pagato";"Da incassare"))</f>
        <v/>
      </c>
      <c r="N12" s="18" t="inlineStr"/>
      <c r="O12" s="23">
        <f>SE.ERRORE(INDICE(Clienti!$J:$J;CONFRONTA(B12;Clienti!$B:$B;0));"")</f>
        <v/>
      </c>
      <c r="P12" s="16">
        <f>SE(O12="";"Verifica";SE(O12&lt;OGGI();"Bloccato";"Ammesso"))</f>
        <v/>
      </c>
    </row>
    <row r="13">
      <c r="A13" s="17" t="inlineStr">
        <is>
          <t>20/05/2026</t>
        </is>
      </c>
      <c r="B13" s="18" t="inlineStr">
        <is>
          <t>Romano Luca</t>
        </is>
      </c>
      <c r="C13" s="14">
        <f>SE.ERRORE(INDICE(Clienti!$A:$A;CONFRONTA(B13;Clienti!$B:$B;0));"")</f>
        <v/>
      </c>
      <c r="D13" s="18" t="inlineStr">
        <is>
          <t>Sala pesi</t>
        </is>
      </c>
      <c r="E13" s="18" t="inlineStr">
        <is>
          <t>Giulia Verdi</t>
        </is>
      </c>
      <c r="F13" s="18" t="inlineStr">
        <is>
          <t>09:45</t>
        </is>
      </c>
      <c r="G13" s="18" t="inlineStr">
        <is>
          <t>10:45</t>
        </is>
      </c>
      <c r="H13" s="19">
        <f>SE(O(F13="";G13="");"";(G13-F13)*1440)</f>
        <v/>
      </c>
      <c r="I13" s="18" t="inlineStr">
        <is>
          <t>Pacchetto ingressi</t>
        </is>
      </c>
      <c r="J13" s="18" t="inlineStr">
        <is>
          <t>Sì</t>
        </is>
      </c>
      <c r="K13" s="20" t="n">
        <v>0</v>
      </c>
      <c r="L13" s="18" t="inlineStr">
        <is>
          <t>Satispay</t>
        </is>
      </c>
      <c r="M13" s="14">
        <f>SE(K13=0;"Nessun importo";SE(J13="Sì";"Pagato";"Da incassare"))</f>
        <v/>
      </c>
      <c r="N13" s="18" t="inlineStr"/>
      <c r="O13" s="21">
        <f>SE.ERRORE(INDICE(Clienti!$J:$J;CONFRONTA(B13;Clienti!$B:$B;0));"")</f>
        <v/>
      </c>
      <c r="P13" s="14">
        <f>SE(O13="";"Verifica";SE(O13&lt;OGGI();"Bloccato";"Ammesso"))</f>
        <v/>
      </c>
    </row>
    <row r="14">
      <c r="A14" s="17" t="inlineStr">
        <is>
          <t>20/05/2026</t>
        </is>
      </c>
      <c r="B14" s="18" t="inlineStr">
        <is>
          <t>Rossi Marco</t>
        </is>
      </c>
      <c r="C14" s="16">
        <f>SE.ERRORE(INDICE(Clienti!$A:$A;CONFRONTA(B14;Clienti!$B:$B;0));"")</f>
        <v/>
      </c>
      <c r="D14" s="18" t="inlineStr">
        <is>
          <t>Corsi fitness</t>
        </is>
      </c>
      <c r="E14" s="18" t="inlineStr">
        <is>
          <t>Sara Colombo</t>
        </is>
      </c>
      <c r="F14" s="18" t="inlineStr">
        <is>
          <t>19:30</t>
        </is>
      </c>
      <c r="G14" s="18" t="inlineStr">
        <is>
          <t>20:00</t>
        </is>
      </c>
      <c r="H14" s="22">
        <f>SE(O(F14="";G14="");"";(G14-F14)*1440)</f>
        <v/>
      </c>
      <c r="I14" s="18" t="inlineStr">
        <is>
          <t>Abbonamento</t>
        </is>
      </c>
      <c r="J14" s="18" t="inlineStr">
        <is>
          <t>No</t>
        </is>
      </c>
      <c r="K14" s="20" t="n">
        <v>0</v>
      </c>
      <c r="L14" s="18" t="inlineStr"/>
      <c r="M14" s="16">
        <f>SE(K14=0;"Nessun importo";SE(J14="Sì";"Pagato";"Da incassare"))</f>
        <v/>
      </c>
      <c r="N14" s="18" t="inlineStr"/>
      <c r="O14" s="23">
        <f>SE.ERRORE(INDICE(Clienti!$J:$J;CONFRONTA(B14;Clienti!$B:$B;0));"")</f>
        <v/>
      </c>
      <c r="P14" s="16">
        <f>SE(O14="";"Verifica";SE(O14&lt;OGGI();"Bloccato";"Ammesso"))</f>
        <v/>
      </c>
    </row>
    <row r="15">
      <c r="A15" s="17" t="inlineStr">
        <is>
          <t>20/05/2026</t>
        </is>
      </c>
      <c r="B15" s="18" t="inlineStr">
        <is>
          <t>Ferrari Antonio</t>
        </is>
      </c>
      <c r="C15" s="14">
        <f>SE.ERRORE(INDICE(Clienti!$A:$A;CONFRONTA(B15;Clienti!$B:$B;0));"")</f>
        <v/>
      </c>
      <c r="D15" s="18" t="inlineStr">
        <is>
          <t>Spinning</t>
        </is>
      </c>
      <c r="E15" s="18" t="inlineStr">
        <is>
          <t>Sara Colombo</t>
        </is>
      </c>
      <c r="F15" s="18" t="inlineStr">
        <is>
          <t>08:15</t>
        </is>
      </c>
      <c r="G15" s="18" t="inlineStr">
        <is>
          <t>09:15</t>
        </is>
      </c>
      <c r="H15" s="19">
        <f>SE(O(F15="";G15="");"";(G15-F15)*1440)</f>
        <v/>
      </c>
      <c r="I15" s="18" t="inlineStr">
        <is>
          <t>Abbonamento</t>
        </is>
      </c>
      <c r="J15" s="18" t="inlineStr">
        <is>
          <t>No</t>
        </is>
      </c>
      <c r="K15" s="20" t="n">
        <v>0</v>
      </c>
      <c r="L15" s="18" t="inlineStr"/>
      <c r="M15" s="14">
        <f>SE(K15=0;"Nessun importo";SE(J15="Sì";"Pagato";"Da incassare"))</f>
        <v/>
      </c>
      <c r="N15" s="18" t="inlineStr"/>
      <c r="O15" s="21">
        <f>SE.ERRORE(INDICE(Clienti!$J:$J;CONFRONTA(B15;Clienti!$B:$B;0));"")</f>
        <v/>
      </c>
      <c r="P15" s="14">
        <f>SE(O15="";"Verifica";SE(O&lt;OGGI();"Bloccato";"Ammesso"))</f>
        <v/>
      </c>
    </row>
    <row r="16">
      <c r="A16" s="17" t="inlineStr">
        <is>
          <t>21/05/2026</t>
        </is>
      </c>
      <c r="B16" s="18" t="inlineStr">
        <is>
          <t>Bianchi Laura</t>
        </is>
      </c>
      <c r="C16" s="16">
        <f>SE.ERRORE(INDICE(Clienti!$A:$A;CONFRONTA(B16;Clienti!$B:$B;0));"")</f>
        <v/>
      </c>
      <c r="D16" s="18" t="inlineStr">
        <is>
          <t>Boxe</t>
        </is>
      </c>
      <c r="E16" s="18" t="inlineStr">
        <is>
          <t>Andrea Neri</t>
        </is>
      </c>
      <c r="F16" s="18" t="inlineStr">
        <is>
          <t>15:15</t>
        </is>
      </c>
      <c r="G16" s="18" t="inlineStr">
        <is>
          <t>16:30</t>
        </is>
      </c>
      <c r="H16" s="22">
        <f>SE(O(F16="";G16="");"";(G16-F16)*1440)</f>
        <v/>
      </c>
      <c r="I16" s="18" t="inlineStr">
        <is>
          <t>Abbonamento</t>
        </is>
      </c>
      <c r="J16" s="18" t="inlineStr">
        <is>
          <t>No</t>
        </is>
      </c>
      <c r="K16" s="20" t="n">
        <v>0</v>
      </c>
      <c r="L16" s="18" t="inlineStr"/>
      <c r="M16" s="16">
        <f>SE(K16=0;"Nessun importo";SE(J16="Sì";"Pagato";"Da incassare"))</f>
        <v/>
      </c>
      <c r="N16" s="18" t="inlineStr"/>
      <c r="O16" s="23">
        <f>SE.ERRORE(INDICE(Clienti!$J:$J;CONFRONTA(B16;Clienti!$B:$B;0));"")</f>
        <v/>
      </c>
      <c r="P16" s="16">
        <f>SE(O16="";"Verifica";SE(O16&lt;OGGI();"Bloccato";"Ammesso"))</f>
        <v/>
      </c>
    </row>
    <row r="17">
      <c r="A17" s="17" t="inlineStr">
        <is>
          <t>21/05/2026</t>
        </is>
      </c>
      <c r="B17" s="18" t="inlineStr">
        <is>
          <t>Verdi Giuseppe</t>
        </is>
      </c>
      <c r="C17" s="14">
        <f>SE.ERRORE(INDICE(Clienti!$A:$A;CONFRONTA(B17;Clienti!$B:$B;0));"")</f>
        <v/>
      </c>
      <c r="D17" s="18" t="inlineStr">
        <is>
          <t>Sala pesi</t>
        </is>
      </c>
      <c r="E17" s="18" t="inlineStr">
        <is>
          <t>Giulia Verdi</t>
        </is>
      </c>
      <c r="F17" s="18" t="inlineStr">
        <is>
          <t>07:45</t>
        </is>
      </c>
      <c r="G17" s="18" t="inlineStr">
        <is>
          <t>08:45</t>
        </is>
      </c>
      <c r="H17" s="19">
        <f>SE(O(F17="";G17="");"";(G17-F17)*1440)</f>
        <v/>
      </c>
      <c r="I17" s="18" t="inlineStr">
        <is>
          <t>Abbonamento</t>
        </is>
      </c>
      <c r="J17" s="18" t="inlineStr">
        <is>
          <t>No</t>
        </is>
      </c>
      <c r="K17" s="20" t="n">
        <v>0</v>
      </c>
      <c r="L17" s="18" t="inlineStr"/>
      <c r="M17" s="14">
        <f>SE(K17=0;"Nessun importo";SE(J17="Sì";"Pagato";"Da incassare"))</f>
        <v/>
      </c>
      <c r="N17" s="18" t="inlineStr"/>
      <c r="O17" s="21">
        <f>SE.ERRORE(INDICE(Clienti!$J:$J;CONFRONTA(B17;Clienti!$B:$B;0));"")</f>
        <v/>
      </c>
      <c r="P17" s="14">
        <f>SE(O17="";"Verifica";SE(O17&lt;OGGI();"Bloccato";"Ammesso"))</f>
        <v/>
      </c>
    </row>
    <row r="18">
      <c r="A18" s="17" t="inlineStr">
        <is>
          <t>21/05/2026</t>
        </is>
      </c>
      <c r="B18" s="18" t="inlineStr">
        <is>
          <t>Verdi Giuseppe</t>
        </is>
      </c>
      <c r="C18" s="16">
        <f>SE.ERRORE(INDICE(Clienti!$A:$A;CONFRONTA(B18;Clienti!$B:$B;0));"")</f>
        <v/>
      </c>
      <c r="D18" s="18" t="inlineStr">
        <is>
          <t>Yoga</t>
        </is>
      </c>
      <c r="E18" s="18" t="inlineStr">
        <is>
          <t>Andrea Neri</t>
        </is>
      </c>
      <c r="F18" s="18" t="inlineStr">
        <is>
          <t>11:00</t>
        </is>
      </c>
      <c r="G18" s="18" t="inlineStr">
        <is>
          <t>13:00</t>
        </is>
      </c>
      <c r="H18" s="22">
        <f>SE(O(F18="";G18="");"";(G18-F18)*1440)</f>
        <v/>
      </c>
      <c r="I18" s="18" t="inlineStr">
        <is>
          <t>Ingresso singolo</t>
        </is>
      </c>
      <c r="J18" s="18" t="inlineStr">
        <is>
          <t>No</t>
        </is>
      </c>
      <c r="K18" s="20" t="n">
        <v>0</v>
      </c>
      <c r="L18" s="18" t="inlineStr"/>
      <c r="M18" s="16">
        <f>SE(K18=0;"Nessun importo";SE(J18="Sì";"Pagato";"Da incassare"))</f>
        <v/>
      </c>
      <c r="N18" s="18" t="inlineStr"/>
      <c r="O18" s="23">
        <f>SE.ERRORE(INDICE(Clienti!$J:$J;CONFRONTA(B18;Clienti!$B:$B;0));"")</f>
        <v/>
      </c>
      <c r="P18" s="16">
        <f>SE(O18="";"Verifica";SE(O18&lt;OGGI();"Bloccato";"Ammesso"))</f>
        <v/>
      </c>
    </row>
    <row r="19">
      <c r="A19" s="17" t="inlineStr">
        <is>
          <t>21/05/2026</t>
        </is>
      </c>
      <c r="B19" s="18" t="inlineStr">
        <is>
          <t>Verdi Giuseppe</t>
        </is>
      </c>
      <c r="C19" s="14">
        <f>SE.ERRORE(INDICE(Clienti!$A:$A;CONFRONTA(B19;Clienti!$B:$B;0));"")</f>
        <v/>
      </c>
      <c r="D19" s="18" t="inlineStr">
        <is>
          <t>Spinning</t>
        </is>
      </c>
      <c r="E19" s="18" t="inlineStr">
        <is>
          <t>Sara Colombo</t>
        </is>
      </c>
      <c r="F19" s="18" t="inlineStr">
        <is>
          <t>14:30</t>
        </is>
      </c>
      <c r="G19" s="18" t="inlineStr">
        <is>
          <t>15:45</t>
        </is>
      </c>
      <c r="H19" s="19">
        <f>SE(O(F19="";G19="");"";(G19-F19)*1440)</f>
        <v/>
      </c>
      <c r="I19" s="18" t="inlineStr">
        <is>
          <t>Abbonamento</t>
        </is>
      </c>
      <c r="J19" s="18" t="inlineStr">
        <is>
          <t>No</t>
        </is>
      </c>
      <c r="K19" s="20" t="n">
        <v>0</v>
      </c>
      <c r="L19" s="18" t="inlineStr"/>
      <c r="M19" s="14">
        <f>SE(K19=0;"Nessun importo";SE(J19="Sì";"Pagato";"Da incassare"))</f>
        <v/>
      </c>
      <c r="N19" s="18" t="inlineStr"/>
      <c r="O19" s="21">
        <f>SE.ERRORE(INDICE(Clienti!$J:$J;CONFRONTA(B19;Clienti!$B:$B;0));"")</f>
        <v/>
      </c>
      <c r="P19" s="14">
        <f>SE(O19="";"Verifica";SE(O19&lt;OGGI();"Bloccato";"Ammesso"))</f>
        <v/>
      </c>
    </row>
    <row r="20">
      <c r="A20" s="17" t="inlineStr">
        <is>
          <t>21/05/2026</t>
        </is>
      </c>
      <c r="B20" s="18" t="inlineStr">
        <is>
          <t>Colombo Sara</t>
        </is>
      </c>
      <c r="C20" s="16">
        <f>SE.ERRORE(INDICE(Clienti!$A:$A;CONFRONTA(B20;Clienti!$B:$B;0));"")</f>
        <v/>
      </c>
      <c r="D20" s="18" t="inlineStr">
        <is>
          <t>Sala personal</t>
        </is>
      </c>
      <c r="E20" s="18" t="inlineStr">
        <is>
          <t>Andrea Neri</t>
        </is>
      </c>
      <c r="F20" s="18" t="inlineStr">
        <is>
          <t>18:00</t>
        </is>
      </c>
      <c r="G20" s="18" t="inlineStr">
        <is>
          <t>20:00</t>
        </is>
      </c>
      <c r="H20" s="22">
        <f>SE(O(F20="";G20="");"";(G20-F20)*1440)</f>
        <v/>
      </c>
      <c r="I20" s="18" t="inlineStr">
        <is>
          <t>Pacchetto ingressi</t>
        </is>
      </c>
      <c r="J20" s="18" t="inlineStr">
        <is>
          <t>No</t>
        </is>
      </c>
      <c r="K20" s="20" t="n">
        <v>0</v>
      </c>
      <c r="L20" s="18" t="inlineStr"/>
      <c r="M20" s="16">
        <f>SE(K20=0;"Nessun importo";SE(J20="Sì";"Pagato";"Da incassare"))</f>
        <v/>
      </c>
      <c r="N20" s="18" t="inlineStr"/>
      <c r="O20" s="23">
        <f>SE.ERRORE(INDICE(Clienti!$J:$J;CONFRONTA(B20;Clienti!$B:$B;0));"")</f>
        <v/>
      </c>
      <c r="P20" s="16">
        <f>SE(O20="";"Verifica";SE(O20&lt;OGGI();"Bloccato";"Ammesso"))</f>
        <v/>
      </c>
    </row>
    <row r="21">
      <c r="A21" s="17" t="inlineStr">
        <is>
          <t>21/05/2026</t>
        </is>
      </c>
      <c r="B21" s="18" t="inlineStr">
        <is>
          <t>Romano Luca</t>
        </is>
      </c>
      <c r="C21" s="14">
        <f>SE.ERRORE(INDICE(Clienti!$A:$A;CONFRONTA(B21;Clienti!$B:$B;0));"")</f>
        <v/>
      </c>
      <c r="D21" s="18" t="inlineStr">
        <is>
          <t>Corsi fitness</t>
        </is>
      </c>
      <c r="E21" s="18" t="inlineStr">
        <is>
          <t>Marco Rossi</t>
        </is>
      </c>
      <c r="F21" s="18" t="inlineStr">
        <is>
          <t>18:30</t>
        </is>
      </c>
      <c r="G21" s="18" t="inlineStr">
        <is>
          <t>19:45</t>
        </is>
      </c>
      <c r="H21" s="19">
        <f>SE(O(F21="";G21="");"";(G21-F21)*1440)</f>
        <v/>
      </c>
      <c r="I21" s="18" t="inlineStr">
        <is>
          <t>Abbonamento</t>
        </is>
      </c>
      <c r="J21" s="18" t="inlineStr">
        <is>
          <t>Sì</t>
        </is>
      </c>
      <c r="K21" s="20" t="n">
        <v>0</v>
      </c>
      <c r="L21" s="18" t="inlineStr">
        <is>
          <t>Carta di credito</t>
        </is>
      </c>
      <c r="M21" s="14">
        <f>SE(K21=0;"Nessun importo";SE(J21="Sì";"Pagato";"Da incassare"))</f>
        <v/>
      </c>
      <c r="N21" s="18" t="inlineStr"/>
      <c r="O21" s="21">
        <f>SE.ERRORE(INDICE(Clienti!$J:$J;CONFRONTA(B21;Clienti!$B:$B;0));"")</f>
        <v/>
      </c>
      <c r="P21" s="14">
        <f>SE(O21="";"Verifica";SE(O21&lt;OGGI();"Bloccato";"Ammesso"))</f>
        <v/>
      </c>
    </row>
    <row r="22">
      <c r="A22" s="17" t="inlineStr">
        <is>
          <t>21/05/2026</t>
        </is>
      </c>
      <c r="B22" s="18" t="inlineStr">
        <is>
          <t>Verdi Giuseppe</t>
        </is>
      </c>
      <c r="C22" s="16">
        <f>SE.ERRORE(INDICE(Clienti!$A:$A;CONFRONTA(B22;Clienti!$B:$B;0));"")</f>
        <v/>
      </c>
      <c r="D22" s="18" t="inlineStr">
        <is>
          <t>Pilates</t>
        </is>
      </c>
      <c r="E22" s="18" t="inlineStr">
        <is>
          <t>Giulia Verdi</t>
        </is>
      </c>
      <c r="F22" s="18" t="inlineStr">
        <is>
          <t>10:45</t>
        </is>
      </c>
      <c r="G22" s="18" t="inlineStr">
        <is>
          <t>11:45</t>
        </is>
      </c>
      <c r="H22" s="22">
        <f>SE(O(F22="";G22="");"";(G22-F22)*1440)</f>
        <v/>
      </c>
      <c r="I22" s="18" t="inlineStr">
        <is>
          <t>Ingresso singolo</t>
        </is>
      </c>
      <c r="J22" s="18" t="inlineStr">
        <is>
          <t>Sì</t>
        </is>
      </c>
      <c r="K22" s="20" t="n">
        <v>50</v>
      </c>
      <c r="L22" s="18" t="inlineStr">
        <is>
          <t>Bancomat</t>
        </is>
      </c>
      <c r="M22" s="16">
        <f>SE(K22=0;"Nessun importo";SE(J22="Sì";"Pagato";"Da incassare"))</f>
        <v/>
      </c>
      <c r="N22" s="18" t="inlineStr"/>
      <c r="O22" s="23">
        <f>SE.ERRORE(INDICE(Clienti!$J:$J;CONFRONTA(B22;Clienti!$B:$B;0));"")</f>
        <v/>
      </c>
      <c r="P22" s="16">
        <f>SE(O22="";"Verifica";SE(O22&lt;OGGI();"Bloccato";"Ammesso"))</f>
        <v/>
      </c>
    </row>
    <row r="23">
      <c r="A23" s="17" t="inlineStr">
        <is>
          <t>22/05/2026</t>
        </is>
      </c>
      <c r="B23" s="18" t="inlineStr">
        <is>
          <t>Colombo Sara</t>
        </is>
      </c>
      <c r="C23" s="14">
        <f>SE.ERRORE(INDICE(Clienti!$A:$A;CONFRONTA(B23;Clienti!$B:$B;0));"")</f>
        <v/>
      </c>
      <c r="D23" s="18" t="inlineStr">
        <is>
          <t>Yoga</t>
        </is>
      </c>
      <c r="E23" s="18" t="inlineStr">
        <is>
          <t>Andrea Neri</t>
        </is>
      </c>
      <c r="F23" s="18" t="inlineStr">
        <is>
          <t>14:15</t>
        </is>
      </c>
      <c r="G23" s="18" t="inlineStr">
        <is>
          <t>15:30</t>
        </is>
      </c>
      <c r="H23" s="19">
        <f>SE(O(F23="";G23="");"";(G23-F23)*1440)</f>
        <v/>
      </c>
      <c r="I23" s="18" t="inlineStr">
        <is>
          <t>Abbonamento</t>
        </is>
      </c>
      <c r="J23" s="18" t="inlineStr">
        <is>
          <t>No</t>
        </is>
      </c>
      <c r="K23" s="20" t="n">
        <v>0</v>
      </c>
      <c r="L23" s="18" t="inlineStr"/>
      <c r="M23" s="14">
        <f>SE(K23=0;"Nessun importo";SE(J23="Sì";"Pagato";"Da incassare"))</f>
        <v/>
      </c>
      <c r="N23" s="18" t="inlineStr"/>
      <c r="O23" s="21">
        <f>SE.ERRORE(INDICE(Clienti!$J:$J;CONFRONTA(B23;Clienti!$B:$B;0));"")</f>
        <v/>
      </c>
      <c r="P23" s="14">
        <f>SE(O23="";"Verifica";SE(O23&lt;OGGI();"Bloccato";"Ammesso"))</f>
        <v/>
      </c>
    </row>
    <row r="24">
      <c r="A24" s="17" t="inlineStr">
        <is>
          <t>22/05/2026</t>
        </is>
      </c>
      <c r="B24" s="18" t="inlineStr">
        <is>
          <t>Colombo Sara</t>
        </is>
      </c>
      <c r="C24" s="16">
        <f>SE.ERRORE(INDICE(Clienti!$A:$A;CONFRONTA(B24;Clienti!$B:$B;0));"")</f>
        <v/>
      </c>
      <c r="D24" s="18" t="inlineStr">
        <is>
          <t>Boxe</t>
        </is>
      </c>
      <c r="E24" s="18" t="inlineStr">
        <is>
          <t>Giulia Verdi</t>
        </is>
      </c>
      <c r="F24" s="18" t="inlineStr">
        <is>
          <t>17:15</t>
        </is>
      </c>
      <c r="G24" s="18" t="inlineStr">
        <is>
          <t>19:15</t>
        </is>
      </c>
      <c r="H24" s="22">
        <f>SE(O(F24="";G24="");"";(G24-F24)*1440)</f>
        <v/>
      </c>
      <c r="I24" s="18" t="inlineStr">
        <is>
          <t>Abbonamento</t>
        </is>
      </c>
      <c r="J24" s="18" t="inlineStr">
        <is>
          <t>No</t>
        </is>
      </c>
      <c r="K24" s="20" t="n">
        <v>0</v>
      </c>
      <c r="L24" s="18" t="inlineStr"/>
      <c r="M24" s="16">
        <f>SE(K24=0;"Nessun importo";SE(J24="Sì";"Pagato";"Da incassare"))</f>
        <v/>
      </c>
      <c r="N24" s="18" t="inlineStr"/>
      <c r="O24" s="23">
        <f>SE.ERRORE(INDICE(Clienti!$J:$J;CONFRONTA(B24;Clienti!$B:$B;0));"")</f>
        <v/>
      </c>
      <c r="P24" s="16">
        <f>SE(O24="";"Verifica";SE(O24&lt;OGGI();"Bloccato";"Ammesso"))</f>
        <v/>
      </c>
    </row>
    <row r="25">
      <c r="A25" s="17" t="inlineStr">
        <is>
          <t>22/05/2026</t>
        </is>
      </c>
      <c r="B25" s="18" t="inlineStr">
        <is>
          <t>Esposito Chiara</t>
        </is>
      </c>
      <c r="C25" s="14">
        <f>SE.ERRORE(INDICE(Clienti!$A:$A;CONFRONTA(B25;Clienti!$B:$B;0));"")</f>
        <v/>
      </c>
      <c r="D25" s="18" t="inlineStr">
        <is>
          <t>Sala personal</t>
        </is>
      </c>
      <c r="E25" s="18" t="inlineStr">
        <is>
          <t>Sara Colombo</t>
        </is>
      </c>
      <c r="F25" s="18" t="inlineStr">
        <is>
          <t>16:00</t>
        </is>
      </c>
      <c r="G25" s="18" t="inlineStr">
        <is>
          <t>17:30</t>
        </is>
      </c>
      <c r="H25" s="19">
        <f>SE(O(F25="";G25="");"";(G25-F25)*1440)</f>
        <v/>
      </c>
      <c r="I25" s="18" t="inlineStr">
        <is>
          <t>Abbonamento</t>
        </is>
      </c>
      <c r="J25" s="18" t="inlineStr">
        <is>
          <t>No</t>
        </is>
      </c>
      <c r="K25" s="20" t="n">
        <v>0</v>
      </c>
      <c r="L25" s="18" t="inlineStr"/>
      <c r="M25" s="14">
        <f>SE(K25=0;"Nessun importo";SE(J25="Sì";"Pagato";"Da incassare"))</f>
        <v/>
      </c>
      <c r="N25" s="18" t="inlineStr"/>
      <c r="O25" s="21">
        <f>SE.ERRORE(INDICE(Clienti!$J:$J;CONFRONTA(B25;Clienti!$B:$B;0));"")</f>
        <v/>
      </c>
      <c r="P25" s="14">
        <f>SE(O25="";"Verifica";SE(O25&lt;OGGI();"Bloccato";"Ammesso"))</f>
        <v/>
      </c>
    </row>
    <row r="26">
      <c r="A26" s="17" t="inlineStr">
        <is>
          <t>22/05/2026</t>
        </is>
      </c>
      <c r="B26" s="18" t="inlineStr">
        <is>
          <t>Colombo Sara</t>
        </is>
      </c>
      <c r="C26" s="16">
        <f>SE.ERRORE(INDICE(Clienti!$A:$A;CONFRONTA(B26;Clienti!$B:$B;0));"")</f>
        <v/>
      </c>
      <c r="D26" s="18" t="inlineStr">
        <is>
          <t>Pilates</t>
        </is>
      </c>
      <c r="E26" s="18" t="inlineStr">
        <is>
          <t>Laura Bianchi</t>
        </is>
      </c>
      <c r="F26" s="18" t="inlineStr">
        <is>
          <t>17:30</t>
        </is>
      </c>
      <c r="G26" s="18" t="inlineStr">
        <is>
          <t>18:00</t>
        </is>
      </c>
      <c r="H26" s="22">
        <f>SE(O(F26="";G26="");"";(G26-F26)*1440)</f>
        <v/>
      </c>
      <c r="I26" s="18" t="inlineStr">
        <is>
          <t>Abbonamento</t>
        </is>
      </c>
      <c r="J26" s="18" t="inlineStr">
        <is>
          <t>No</t>
        </is>
      </c>
      <c r="K26" s="20" t="n">
        <v>0</v>
      </c>
      <c r="L26" s="18" t="inlineStr"/>
      <c r="M26" s="16">
        <f>SE(K26=0;"Nessun importo";SE(J26="Sì";"Pagato";"Da incassare"))</f>
        <v/>
      </c>
      <c r="N26" s="18" t="inlineStr"/>
      <c r="O26" s="23">
        <f>SE.ERRORE(INDICE(Clienti!$J:$J;CONFRONTA(B26;Clienti!$B:$B;0));"")</f>
        <v/>
      </c>
      <c r="P26" s="16">
        <f>SE(O26="";"Verifica";SE(O26&lt;OGGI();"Bloccato";"Ammesso"))</f>
        <v/>
      </c>
    </row>
    <row r="27">
      <c r="A27" s="17" t="inlineStr">
        <is>
          <t>22/05/2026</t>
        </is>
      </c>
      <c r="B27" s="18" t="inlineStr">
        <is>
          <t>Romano Luca</t>
        </is>
      </c>
      <c r="C27" s="14">
        <f>SE.ERRORE(INDICE(Clienti!$A:$A;CONFRONTA(B27;Clienti!$B:$B;0));"")</f>
        <v/>
      </c>
      <c r="D27" s="18" t="inlineStr">
        <is>
          <t>Spinning</t>
        </is>
      </c>
      <c r="E27" s="18" t="inlineStr">
        <is>
          <t>Laura Bianchi</t>
        </is>
      </c>
      <c r="F27" s="18" t="inlineStr">
        <is>
          <t>07:45</t>
        </is>
      </c>
      <c r="G27" s="18" t="inlineStr">
        <is>
          <t>08:45</t>
        </is>
      </c>
      <c r="H27" s="19">
        <f>SE(O(F27="";G27="");"";(G27-F27)*1440)</f>
        <v/>
      </c>
      <c r="I27" s="18" t="inlineStr">
        <is>
          <t>Abbonamento</t>
        </is>
      </c>
      <c r="J27" s="18" t="inlineStr">
        <is>
          <t>No</t>
        </is>
      </c>
      <c r="K27" s="20" t="n">
        <v>0</v>
      </c>
      <c r="L27" s="18" t="inlineStr"/>
      <c r="M27" s="14">
        <f>SE(K27=0;"Nessun importo";SE(J27="Sì";"Pagato";"Da incassare"))</f>
        <v/>
      </c>
      <c r="N27" s="18" t="inlineStr"/>
      <c r="O27" s="21">
        <f>SE.ERRORE(INDICE(Clienti!$J:$J;CONFRONTA(B27;Clienti!$B:$B;0));"")</f>
        <v/>
      </c>
      <c r="P27" s="14">
        <f>SE(O27="";"Verifica";SE(O27&lt;OGGI();"Bloccato";"Ammesso"))</f>
        <v/>
      </c>
    </row>
    <row r="28">
      <c r="A28" s="17" t="inlineStr">
        <is>
          <t>22/05/2026</t>
        </is>
      </c>
      <c r="B28" s="18" t="inlineStr">
        <is>
          <t>Bianchi Laura</t>
        </is>
      </c>
      <c r="C28" s="16">
        <f>SE.ERRORE(INDICE(Clienti!$A:$A;CONFRONTA(B28;Clienti!$B:$B;0));"")</f>
        <v/>
      </c>
      <c r="D28" s="18" t="inlineStr">
        <is>
          <t>Boxe</t>
        </is>
      </c>
      <c r="E28" s="18" t="inlineStr">
        <is>
          <t>Sara Colombo</t>
        </is>
      </c>
      <c r="F28" s="18" t="inlineStr">
        <is>
          <t>16:30</t>
        </is>
      </c>
      <c r="G28" s="18" t="inlineStr">
        <is>
          <t>17:00</t>
        </is>
      </c>
      <c r="H28" s="22">
        <f>SE(O(F28="";G28="");"";(G28-F28)*1440)</f>
        <v/>
      </c>
      <c r="I28" s="18" t="inlineStr">
        <is>
          <t>Abbonamento</t>
        </is>
      </c>
      <c r="J28" s="18" t="inlineStr">
        <is>
          <t>No</t>
        </is>
      </c>
      <c r="K28" s="20" t="n">
        <v>0</v>
      </c>
      <c r="L28" s="18" t="inlineStr"/>
      <c r="M28" s="16">
        <f>SE(K28=0;"Nessun importo";SE(J28="Sì";"Pagato";"Da incassare"))</f>
        <v/>
      </c>
      <c r="N28" s="18" t="inlineStr"/>
      <c r="O28" s="23">
        <f>SE.ERRORE(INDICE(Clienti!$J:$J;CONFRONTA(B28;Clienti!$B:$B;0));"")</f>
        <v/>
      </c>
      <c r="P28" s="16">
        <f>SE(O28="";"Verifica";SE(O28&lt;OGGI();"Bloccato";"Ammesso"))</f>
        <v/>
      </c>
    </row>
    <row r="29">
      <c r="A29" s="17" t="inlineStr">
        <is>
          <t>22/05/2026</t>
        </is>
      </c>
      <c r="B29" s="18" t="inlineStr">
        <is>
          <t>Rossi Marco</t>
        </is>
      </c>
      <c r="C29" s="14">
        <f>SE.ERRORE(INDICE(Clienti!$A:$A;CONFRONTA(B29;Clienti!$B:$B;0));"")</f>
        <v/>
      </c>
      <c r="D29" s="18" t="inlineStr">
        <is>
          <t>Corsi fitness</t>
        </is>
      </c>
      <c r="E29" s="18" t="inlineStr">
        <is>
          <t>Marco Rossi</t>
        </is>
      </c>
      <c r="F29" s="18" t="inlineStr">
        <is>
          <t>18:45</t>
        </is>
      </c>
      <c r="G29" s="18" t="inlineStr">
        <is>
          <t>20:45</t>
        </is>
      </c>
      <c r="H29" s="19">
        <f>SE(O(F29="";G29="");"";(G29-F29)*1440)</f>
        <v/>
      </c>
      <c r="I29" s="18" t="inlineStr">
        <is>
          <t>Abbonamento</t>
        </is>
      </c>
      <c r="J29" s="18" t="inlineStr">
        <is>
          <t>Sì</t>
        </is>
      </c>
      <c r="K29" s="20" t="n">
        <v>0</v>
      </c>
      <c r="L29" s="18" t="inlineStr">
        <is>
          <t>Bancomat</t>
        </is>
      </c>
      <c r="M29" s="14">
        <f>SE(K29=0;"Nessun importo";SE(J29="Sì";"Pagato";"Da incassare"))</f>
        <v/>
      </c>
      <c r="N29" s="18" t="inlineStr"/>
      <c r="O29" s="21">
        <f>SE.ERRORE(INDICE(Clienti!$J:$J;CONFRONTA(B29;Clienti!$B:$B;0));"")</f>
        <v/>
      </c>
      <c r="P29" s="14">
        <f>SE(O29="";"Verifica";SE(O29&lt;OGGI();"Bloccato";"Ammesso"))</f>
        <v/>
      </c>
    </row>
    <row r="30">
      <c r="A30" s="17" t="inlineStr">
        <is>
          <t>23/05/2026</t>
        </is>
      </c>
      <c r="B30" s="18" t="inlineStr">
        <is>
          <t>Romano Luca</t>
        </is>
      </c>
      <c r="C30" s="16">
        <f>SE.ERRORE(INDICE(Clienti!$A:$A;CONFRONTA(B30;Clienti!$B:$B;0));"")</f>
        <v/>
      </c>
      <c r="D30" s="18" t="inlineStr">
        <is>
          <t>Sala pesi</t>
        </is>
      </c>
      <c r="E30" s="18" t="inlineStr">
        <is>
          <t>Andrea Neri</t>
        </is>
      </c>
      <c r="F30" s="18" t="inlineStr">
        <is>
          <t>10:15</t>
        </is>
      </c>
      <c r="G30" s="18" t="inlineStr">
        <is>
          <t>11:45</t>
        </is>
      </c>
      <c r="H30" s="22">
        <f>SE(O(F30="";G30="");"";(G30-F30)*1440)</f>
        <v/>
      </c>
      <c r="I30" s="18" t="inlineStr">
        <is>
          <t>Abbonamento</t>
        </is>
      </c>
      <c r="J30" s="18" t="inlineStr">
        <is>
          <t>No</t>
        </is>
      </c>
      <c r="K30" s="20" t="n">
        <v>0</v>
      </c>
      <c r="L30" s="18" t="inlineStr"/>
      <c r="M30" s="16">
        <f>SE(K30=0;"Nessun importo";SE(J30="Sì";"Pagato";"Da incassare"))</f>
        <v/>
      </c>
      <c r="N30" s="18" t="inlineStr"/>
      <c r="O30" s="23">
        <f>SE.ERRORE(INDICE(Clienti!$J:$J;CONFRONTA(B30;Clienti!$B:$B;0));"")</f>
        <v/>
      </c>
      <c r="P30" s="16">
        <f>SE(O30="";"Verifica";SE(O30&lt;OGGI();"Bloccato";"Ammesso"))</f>
        <v/>
      </c>
    </row>
    <row r="31">
      <c r="A31" s="17" t="inlineStr">
        <is>
          <t>23/05/2026</t>
        </is>
      </c>
      <c r="B31" s="18" t="inlineStr">
        <is>
          <t>Esposito Chiara</t>
        </is>
      </c>
      <c r="C31" s="14">
        <f>SE.ERRORE(INDICE(Clienti!$A:$A;CONFRONTA(B31;Clienti!$B:$B;0));"")</f>
        <v/>
      </c>
      <c r="D31" s="18" t="inlineStr">
        <is>
          <t>Pilates</t>
        </is>
      </c>
      <c r="E31" s="18" t="inlineStr">
        <is>
          <t>Laura Bianchi</t>
        </is>
      </c>
      <c r="F31" s="18" t="inlineStr">
        <is>
          <t>13:30</t>
        </is>
      </c>
      <c r="G31" s="18" t="inlineStr">
        <is>
          <t>15:30</t>
        </is>
      </c>
      <c r="H31" s="19">
        <f>SE(O(F31="";G31="");"";(G31-F31)*1440)</f>
        <v/>
      </c>
      <c r="I31" s="18" t="inlineStr">
        <is>
          <t>Abbonamento</t>
        </is>
      </c>
      <c r="J31" s="18" t="inlineStr">
        <is>
          <t>Sì</t>
        </is>
      </c>
      <c r="K31" s="20" t="n">
        <v>0</v>
      </c>
      <c r="L31" s="18" t="inlineStr">
        <is>
          <t>Carta di credito</t>
        </is>
      </c>
      <c r="M31" s="14">
        <f>SE(K31=0;"Nessun importo";SE(J31="Sì";"Pagato";"Da incassare"))</f>
        <v/>
      </c>
      <c r="N31" s="18" t="inlineStr"/>
      <c r="O31" s="21">
        <f>SE.ERRORE(INDICE(Clienti!$J:$J;CONFRONTA(B31;Clienti!$B:$B;0));"")</f>
        <v/>
      </c>
      <c r="P31" s="14">
        <f>SE(O31="";"Verifica";SE(O31&lt;OGGI();"Bloccato";"Ammesso"))</f>
        <v/>
      </c>
    </row>
    <row r="32">
      <c r="A32" s="17" t="inlineStr">
        <is>
          <t>23/05/2026</t>
        </is>
      </c>
      <c r="B32" s="18" t="inlineStr">
        <is>
          <t>Ferrari Antonio</t>
        </is>
      </c>
      <c r="C32" s="16">
        <f>SE.ERRORE(INDICE(Clienti!$A:$A;CONFRONTA(B32;Clienti!$B:$B;0));"")</f>
        <v/>
      </c>
      <c r="D32" s="18" t="inlineStr">
        <is>
          <t>Spinning</t>
        </is>
      </c>
      <c r="E32" s="18" t="inlineStr">
        <is>
          <t>Laura Bianchi</t>
        </is>
      </c>
      <c r="F32" s="18" t="inlineStr">
        <is>
          <t>15:15</t>
        </is>
      </c>
      <c r="G32" s="18" t="inlineStr">
        <is>
          <t>16:45</t>
        </is>
      </c>
      <c r="H32" s="22">
        <f>SE(O(F32="";G32="");"";(G32-F32)*1440)</f>
        <v/>
      </c>
      <c r="I32" s="18" t="inlineStr">
        <is>
          <t>Abbonamento</t>
        </is>
      </c>
      <c r="J32" s="18" t="inlineStr">
        <is>
          <t>Sì</t>
        </is>
      </c>
      <c r="K32" s="20" t="n">
        <v>10</v>
      </c>
      <c r="L32" s="18" t="inlineStr">
        <is>
          <t>Contanti</t>
        </is>
      </c>
      <c r="M32" s="16">
        <f>SE(K32=0;"Nessun importo";SE(J32="Sì";"Pagato";"Da incassare"))</f>
        <v/>
      </c>
      <c r="N32" s="18" t="inlineStr"/>
      <c r="O32" s="23">
        <f>SE.ERRORE(INDICE(Clienti!$J:$J;CONFRONTA(B32;Clienti!$B:$B;0));"")</f>
        <v/>
      </c>
      <c r="P32" s="16">
        <f>SE(O32="";"Verifica";SE(O32&lt;OGGI();"Bloccato";"Ammesso"))</f>
        <v/>
      </c>
    </row>
    <row r="33">
      <c r="A33" s="17" t="inlineStr">
        <is>
          <t>23/05/2026</t>
        </is>
      </c>
      <c r="B33" s="18" t="inlineStr">
        <is>
          <t>Rossi Marco</t>
        </is>
      </c>
      <c r="C33" s="14">
        <f>SE.ERRORE(INDICE(Clienti!$A:$A;CONFRONTA(B33;Clienti!$B:$B;0));"")</f>
        <v/>
      </c>
      <c r="D33" s="18" t="inlineStr">
        <is>
          <t>Boxe</t>
        </is>
      </c>
      <c r="E33" s="18" t="inlineStr">
        <is>
          <t>Andrea Neri</t>
        </is>
      </c>
      <c r="F33" s="18" t="inlineStr">
        <is>
          <t>12:15</t>
        </is>
      </c>
      <c r="G33" s="18" t="inlineStr">
        <is>
          <t>13:45</t>
        </is>
      </c>
      <c r="H33" s="19">
        <f>SE(O(F33="";G33="");"";(G33-F33)*1440)</f>
        <v/>
      </c>
      <c r="I33" s="18" t="inlineStr">
        <is>
          <t>Pacchetto ingressi</t>
        </is>
      </c>
      <c r="J33" s="18" t="inlineStr">
        <is>
          <t>Sì</t>
        </is>
      </c>
      <c r="K33" s="20" t="n">
        <v>10</v>
      </c>
      <c r="L33" s="18" t="inlineStr">
        <is>
          <t>Satispay</t>
        </is>
      </c>
      <c r="M33" s="14">
        <f>SE(K33=0;"Nessun importo";SE(J33="Sì";"Pagato";"Da incassare"))</f>
        <v/>
      </c>
      <c r="N33" s="18" t="inlineStr"/>
      <c r="O33" s="21">
        <f>SE.ERRORE(INDICE(Clienti!$J:$J;CONFRONTA(B33;Clienti!$B:$B;0));"")</f>
        <v/>
      </c>
      <c r="P33" s="14">
        <f>SE(O33="";"Verifica";SE(O33&lt;OGGI();"Bloccato";"Ammesso"))</f>
        <v/>
      </c>
    </row>
    <row r="34">
      <c r="A34" s="17" t="inlineStr">
        <is>
          <t>23/05/2026</t>
        </is>
      </c>
      <c r="B34" s="18" t="inlineStr">
        <is>
          <t>Verdi Giuseppe</t>
        </is>
      </c>
      <c r="C34" s="16">
        <f>SE.ERRORE(INDICE(Clienti!$A:$A;CONFRONTA(B34;Clienti!$B:$B;0));"")</f>
        <v/>
      </c>
      <c r="D34" s="18" t="inlineStr">
        <is>
          <t>Sala personal</t>
        </is>
      </c>
      <c r="E34" s="18" t="inlineStr">
        <is>
          <t>Laura Bianchi</t>
        </is>
      </c>
      <c r="F34" s="18" t="inlineStr">
        <is>
          <t>19:15</t>
        </is>
      </c>
      <c r="G34" s="18" t="inlineStr">
        <is>
          <t>20:30</t>
        </is>
      </c>
      <c r="H34" s="22">
        <f>SE(O(F34="";G34="");"";(G34-F34)*1440)</f>
        <v/>
      </c>
      <c r="I34" s="18" t="inlineStr">
        <is>
          <t>Abbonamento</t>
        </is>
      </c>
      <c r="J34" s="18" t="inlineStr">
        <is>
          <t>No</t>
        </is>
      </c>
      <c r="K34" s="20" t="n">
        <v>0</v>
      </c>
      <c r="L34" s="18" t="inlineStr"/>
      <c r="M34" s="16">
        <f>SE(K34=0;"Nessun importo";SE(J34="Sì";"Pagato";"Da incassare"))</f>
        <v/>
      </c>
      <c r="N34" s="18" t="inlineStr"/>
      <c r="O34" s="23">
        <f>SE.ERRORE(INDICE(Clienti!$J:$J;CONFRONTA(B34;Clienti!$B:$B;0));"")</f>
        <v/>
      </c>
      <c r="P34" s="16">
        <f>SE(O34="";"Verifica";SE(O34&lt;OGGI();"Bloccato";"Ammesso"))</f>
        <v/>
      </c>
    </row>
    <row r="35">
      <c r="A35" s="17" t="inlineStr">
        <is>
          <t>23/05/2026</t>
        </is>
      </c>
      <c r="B35" s="18" t="inlineStr">
        <is>
          <t>Ferrari Antonio</t>
        </is>
      </c>
      <c r="C35" s="14">
        <f>SE.ERRORE(INDICE(Clienti!$A:$A;CONFRONTA(B35;Clienti!$B:$B;0));"")</f>
        <v/>
      </c>
      <c r="D35" s="18" t="inlineStr">
        <is>
          <t>Sala pesi</t>
        </is>
      </c>
      <c r="E35" s="18" t="inlineStr">
        <is>
          <t>Laura Bianchi</t>
        </is>
      </c>
      <c r="F35" s="18" t="inlineStr">
        <is>
          <t>08:30</t>
        </is>
      </c>
      <c r="G35" s="18" t="inlineStr">
        <is>
          <t>09:00</t>
        </is>
      </c>
      <c r="H35" s="19">
        <f>SE(O(F35="";G35="");"";(G35-F35)*1440)</f>
        <v/>
      </c>
      <c r="I35" s="18" t="inlineStr">
        <is>
          <t>Ingresso singolo</t>
        </is>
      </c>
      <c r="J35" s="18" t="inlineStr">
        <is>
          <t>Sì</t>
        </is>
      </c>
      <c r="K35" s="20" t="n">
        <v>10</v>
      </c>
      <c r="L35" s="18" t="inlineStr">
        <is>
          <t>Bancomat</t>
        </is>
      </c>
      <c r="M35" s="14">
        <f>SE(K35=0;"Nessun importo";SE(J35="Sì";"Pagato";"Da incassare"))</f>
        <v/>
      </c>
      <c r="N35" s="18" t="inlineStr"/>
      <c r="O35" s="21">
        <f>SE.ERRORE(INDICE(Clienti!$J:$J;CONFRONTA(B35;Clienti!$B:$B;0));"")</f>
        <v/>
      </c>
      <c r="P35" s="14">
        <f>SE(O35="";"Verifica";SE(O35&lt;OGGI();"Bloccato";"Ammesso"))</f>
        <v/>
      </c>
    </row>
    <row r="36">
      <c r="A36" s="17" t="inlineStr">
        <is>
          <t>23/05/2026</t>
        </is>
      </c>
      <c r="B36" s="18" t="inlineStr">
        <is>
          <t>Ferrari Antonio</t>
        </is>
      </c>
      <c r="C36" s="16">
        <f>SE.ERRORE(INDICE(Clienti!$A:$A;CONFRONTA(B36;Clienti!$B:$B;0));"")</f>
        <v/>
      </c>
      <c r="D36" s="18" t="inlineStr">
        <is>
          <t>Yoga</t>
        </is>
      </c>
      <c r="E36" s="18" t="inlineStr">
        <is>
          <t>Andrea Neri</t>
        </is>
      </c>
      <c r="F36" s="18" t="inlineStr">
        <is>
          <t>17:15</t>
        </is>
      </c>
      <c r="G36" s="18" t="inlineStr">
        <is>
          <t>18:30</t>
        </is>
      </c>
      <c r="H36" s="22">
        <f>SE(O(F36="";G36="");"";(G36-F36)*1440)</f>
        <v/>
      </c>
      <c r="I36" s="18" t="inlineStr">
        <is>
          <t>Pacchetto ingressi</t>
        </is>
      </c>
      <c r="J36" s="18" t="inlineStr">
        <is>
          <t>No</t>
        </is>
      </c>
      <c r="K36" s="20" t="n">
        <v>0</v>
      </c>
      <c r="L36" s="18" t="inlineStr"/>
      <c r="M36" s="16">
        <f>SE(K36=0;"Nessun importo";SE(J36="Sì";"Pagato";"Da incassare"))</f>
        <v/>
      </c>
      <c r="N36" s="18" t="inlineStr"/>
      <c r="O36" s="23">
        <f>SE.ERRORE(INDICE(Clienti!$J:$J;CONFRONTA(B36;Clienti!$B:$B;0));"")</f>
        <v/>
      </c>
      <c r="P36" s="16">
        <f>SE(O36="";"Verifica";SE(O36&lt;OGGI();"Bloccato";"Ammesso"))</f>
        <v/>
      </c>
    </row>
    <row r="37">
      <c r="A37" s="17" t="inlineStr">
        <is>
          <t>24/05/2026</t>
        </is>
      </c>
      <c r="B37" s="18" t="inlineStr">
        <is>
          <t>Rossi Marco</t>
        </is>
      </c>
      <c r="C37" s="14">
        <f>SE.ERRORE(INDICE(Clienti!$A:$A;CONFRONTA(B37;Clienti!$B:$B;0));"")</f>
        <v/>
      </c>
      <c r="D37" s="18" t="inlineStr">
        <is>
          <t>Corsi fitness</t>
        </is>
      </c>
      <c r="E37" s="18" t="inlineStr">
        <is>
          <t>Andrea Neri</t>
        </is>
      </c>
      <c r="F37" s="18" t="inlineStr">
        <is>
          <t>08:15</t>
        </is>
      </c>
      <c r="G37" s="18" t="inlineStr">
        <is>
          <t>09:30</t>
        </is>
      </c>
      <c r="H37" s="19">
        <f>SE(O(F37="";G37="");"";(G37-F37)*1440)</f>
        <v/>
      </c>
      <c r="I37" s="18" t="inlineStr">
        <is>
          <t>Abbonamento</t>
        </is>
      </c>
      <c r="J37" s="18" t="inlineStr">
        <is>
          <t>Sì</t>
        </is>
      </c>
      <c r="K37" s="20" t="n">
        <v>0</v>
      </c>
      <c r="L37" s="18" t="inlineStr">
        <is>
          <t>Satispay</t>
        </is>
      </c>
      <c r="M37" s="14">
        <f>SE(K37=0;"Nessun importo";SE(J37="Sì";"Pagato";"Da incassare"))</f>
        <v/>
      </c>
      <c r="N37" s="18" t="inlineStr"/>
      <c r="O37" s="21">
        <f>SE.ERRORE(INDICE(Clienti!$J:$J;CONFRONTA(B37;Clienti!$B:$B;0));"")</f>
        <v/>
      </c>
      <c r="P37" s="14">
        <f>SE(O37="";"Verifica";SE(O37&lt;OGGI();"Bloccato";"Ammesso"))</f>
        <v/>
      </c>
    </row>
    <row r="38">
      <c r="A38" s="17" t="inlineStr">
        <is>
          <t>24/05/2026</t>
        </is>
      </c>
      <c r="B38" s="18" t="inlineStr">
        <is>
          <t>Conti Federica</t>
        </is>
      </c>
      <c r="C38" s="16">
        <f>SE.ERRORE(INDICE(Clienti!$A:$A;CONFRONTA(B38;Clienti!$B:$B;0));"")</f>
        <v/>
      </c>
      <c r="D38" s="18" t="inlineStr">
        <is>
          <t>Sala personal</t>
        </is>
      </c>
      <c r="E38" s="18" t="inlineStr">
        <is>
          <t>Marco Rossi</t>
        </is>
      </c>
      <c r="F38" s="18" t="inlineStr">
        <is>
          <t>14:30</t>
        </is>
      </c>
      <c r="G38" s="18" t="inlineStr">
        <is>
          <t>15:45</t>
        </is>
      </c>
      <c r="H38" s="22">
        <f>SE(O(F38="";G38="");"";(G38-F38)*1440)</f>
        <v/>
      </c>
      <c r="I38" s="18" t="inlineStr">
        <is>
          <t>Pacchetto ingressi</t>
        </is>
      </c>
      <c r="J38" s="18" t="inlineStr">
        <is>
          <t>No</t>
        </is>
      </c>
      <c r="K38" s="20" t="n">
        <v>0</v>
      </c>
      <c r="L38" s="18" t="inlineStr"/>
      <c r="M38" s="16">
        <f>SE(K38=0;"Nessun importo";SE(J38="Sì";"Pagato";"Da incassare"))</f>
        <v/>
      </c>
      <c r="N38" s="18" t="inlineStr"/>
      <c r="O38" s="23">
        <f>SE.ERRORE(INDICE(Clienti!$J:$J;CONFRONTA(B38;Clienti!$B:$B;0));"")</f>
        <v/>
      </c>
      <c r="P38" s="16">
        <f>SE(O38="";"Verifica";SE(O38&lt;OGGI();"Bloccato";"Ammesso"))</f>
        <v/>
      </c>
    </row>
    <row r="39">
      <c r="A39" s="17" t="inlineStr">
        <is>
          <t>24/05/2026</t>
        </is>
      </c>
      <c r="B39" s="18" t="inlineStr">
        <is>
          <t>Ferrari Antonio</t>
        </is>
      </c>
      <c r="C39" s="14">
        <f>SE.ERRORE(INDICE(Clienti!$A:$A;CONFRONTA(B39;Clienti!$B:$B;0));"")</f>
        <v/>
      </c>
      <c r="D39" s="18" t="inlineStr">
        <is>
          <t>Yoga</t>
        </is>
      </c>
      <c r="E39" s="18" t="inlineStr">
        <is>
          <t>Giulia Verdi</t>
        </is>
      </c>
      <c r="F39" s="18" t="inlineStr">
        <is>
          <t>11:45</t>
        </is>
      </c>
      <c r="G39" s="18" t="inlineStr">
        <is>
          <t>12:00</t>
        </is>
      </c>
      <c r="H39" s="19">
        <f>SE(O(F39="";G39="");"";(G39-F39)*1440)</f>
        <v/>
      </c>
      <c r="I39" s="18" t="inlineStr">
        <is>
          <t>Abbonamento</t>
        </is>
      </c>
      <c r="J39" s="18" t="inlineStr">
        <is>
          <t>No</t>
        </is>
      </c>
      <c r="K39" s="20" t="n">
        <v>0</v>
      </c>
      <c r="L39" s="18" t="inlineStr"/>
      <c r="M39" s="14">
        <f>SE(K39=0;"Nessun importo";SE(J39="Sì";"Pagato";"Da incassare"))</f>
        <v/>
      </c>
      <c r="N39" s="18" t="inlineStr"/>
      <c r="O39" s="21">
        <f>SE.ERRORE(INDICE(Clienti!$J:$J;CONFRONTA(B39;Clienti!$B:$B;0));"")</f>
        <v/>
      </c>
      <c r="P39" s="14">
        <f>SE(O39="";"Verifica";SE(O39&lt;OGGI();"Bloccato";"Ammesso"))</f>
        <v/>
      </c>
    </row>
    <row r="40">
      <c r="A40" s="17" t="inlineStr">
        <is>
          <t>25/05/2026</t>
        </is>
      </c>
      <c r="B40" s="18" t="inlineStr">
        <is>
          <t>Verdi Giuseppe</t>
        </is>
      </c>
      <c r="C40" s="16">
        <f>SE.ERRORE(INDICE(Clienti!$A:$A;CONFRONTA(B40;Clienti!$B:$B;0));"")</f>
        <v/>
      </c>
      <c r="D40" s="18" t="inlineStr">
        <is>
          <t>Boxe</t>
        </is>
      </c>
      <c r="E40" s="18" t="inlineStr">
        <is>
          <t>Andrea Neri</t>
        </is>
      </c>
      <c r="F40" s="18" t="inlineStr">
        <is>
          <t>17:30</t>
        </is>
      </c>
      <c r="G40" s="18" t="inlineStr">
        <is>
          <t>18:00</t>
        </is>
      </c>
      <c r="H40" s="22">
        <f>SE(O(F40="";G40="");"";(G40-F40)*1440)</f>
        <v/>
      </c>
      <c r="I40" s="18" t="inlineStr">
        <is>
          <t>Ingresso singolo</t>
        </is>
      </c>
      <c r="J40" s="18" t="inlineStr">
        <is>
          <t>No</t>
        </is>
      </c>
      <c r="K40" s="20" t="n">
        <v>0</v>
      </c>
      <c r="L40" s="18" t="inlineStr"/>
      <c r="M40" s="16">
        <f>SE(K40=0;"Nessun importo";SE(J40="Sì";"Pagato";"Da incassare"))</f>
        <v/>
      </c>
      <c r="N40" s="18" t="inlineStr"/>
      <c r="O40" s="23">
        <f>SE.ERRORE(INDICE(Clienti!$J:$J;CONFRONTA(B40;Clienti!$B:$B;0));"")</f>
        <v/>
      </c>
      <c r="P40" s="16">
        <f>SE(O40="";"Verifica";SE(O40&lt;OGGI();"Bloccato";"Ammesso"))</f>
        <v/>
      </c>
    </row>
    <row r="41">
      <c r="A41" s="17" t="inlineStr">
        <is>
          <t>25/05/2026</t>
        </is>
      </c>
      <c r="B41" s="18" t="inlineStr">
        <is>
          <t>Bianchi Laura</t>
        </is>
      </c>
      <c r="C41" s="14">
        <f>SE.ERRORE(INDICE(Clienti!$A:$A;CONFRONTA(B41;Clienti!$B:$B;0));"")</f>
        <v/>
      </c>
      <c r="D41" s="18" t="inlineStr">
        <is>
          <t>Boxe</t>
        </is>
      </c>
      <c r="E41" s="18" t="inlineStr">
        <is>
          <t>Giulia Verdi</t>
        </is>
      </c>
      <c r="F41" s="18" t="inlineStr">
        <is>
          <t>20:15</t>
        </is>
      </c>
      <c r="G41" s="18" t="inlineStr">
        <is>
          <t>21:15</t>
        </is>
      </c>
      <c r="H41" s="19">
        <f>SE(O(F41="";G41="");"";(G41-F41)*1440)</f>
        <v/>
      </c>
      <c r="I41" s="18" t="inlineStr">
        <is>
          <t>Pacchetto ingressi</t>
        </is>
      </c>
      <c r="J41" s="18" t="inlineStr">
        <is>
          <t>No</t>
        </is>
      </c>
      <c r="K41" s="20" t="n">
        <v>0</v>
      </c>
      <c r="L41" s="18" t="inlineStr"/>
      <c r="M41" s="14">
        <f>SE(K41=0;"Nessun importo";SE(J41="Sì";"Pagato";"Da incassare"))</f>
        <v/>
      </c>
      <c r="N41" s="18" t="inlineStr"/>
      <c r="O41" s="21">
        <f>SE.ERRORE(INDICE(Clienti!$J:$J;CONFRONTA(B41;Clienti!$B:$B;0));"")</f>
        <v/>
      </c>
      <c r="P41" s="14">
        <f>SE(O41="";"Verifica";SE(O41&lt;OGGI();"Bloccato";"Ammesso"))</f>
        <v/>
      </c>
    </row>
    <row r="42">
      <c r="A42" s="17" t="inlineStr">
        <is>
          <t>25/05/2026</t>
        </is>
      </c>
      <c r="B42" s="18" t="inlineStr">
        <is>
          <t>Ferrari Antonio</t>
        </is>
      </c>
      <c r="C42" s="16">
        <f>SE.ERRORE(INDICE(Clienti!$A:$A;CONFRONTA(B42;Clienti!$B:$B;0));"")</f>
        <v/>
      </c>
      <c r="D42" s="18" t="inlineStr">
        <is>
          <t>Sala pesi</t>
        </is>
      </c>
      <c r="E42" s="18" t="inlineStr">
        <is>
          <t>Sara Colombo</t>
        </is>
      </c>
      <c r="F42" s="18" t="inlineStr">
        <is>
          <t>17:15</t>
        </is>
      </c>
      <c r="G42" s="18" t="inlineStr">
        <is>
          <t>18:15</t>
        </is>
      </c>
      <c r="H42" s="22">
        <f>SE(O(F42="";G42="");"";(G42-F42)*1440)</f>
        <v/>
      </c>
      <c r="I42" s="18" t="inlineStr">
        <is>
          <t>Abbonamento</t>
        </is>
      </c>
      <c r="J42" s="18" t="inlineStr">
        <is>
          <t>No</t>
        </is>
      </c>
      <c r="K42" s="20" t="n">
        <v>0</v>
      </c>
      <c r="L42" s="18" t="inlineStr"/>
      <c r="M42" s="16">
        <f>SE(K42=0;"Nessun importo";SE(J42="Sì";"Pagato";"Da incassare"))</f>
        <v/>
      </c>
      <c r="N42" s="18" t="inlineStr"/>
      <c r="O42" s="23">
        <f>SE.ERRORE(INDICE(Clienti!$J:$J;CONFRONTA(B42;Clienti!$B:$B;0));"")</f>
        <v/>
      </c>
      <c r="P42" s="16">
        <f>SE(O42="";"Verifica";SE(O42&lt;OGGI();"Bloccato";"Ammesso"))</f>
        <v/>
      </c>
    </row>
    <row r="43">
      <c r="A43" s="17" t="inlineStr">
        <is>
          <t>25/05/2026</t>
        </is>
      </c>
      <c r="B43" s="18" t="inlineStr">
        <is>
          <t>Bianchi Laura</t>
        </is>
      </c>
      <c r="C43" s="14">
        <f>SE.ERRORE(INDICE(Clienti!$A:$A;CONFRONTA(B43;Clienti!$B:$B;0));"")</f>
        <v/>
      </c>
      <c r="D43" s="18" t="inlineStr">
        <is>
          <t>Pilates</t>
        </is>
      </c>
      <c r="E43" s="18" t="inlineStr">
        <is>
          <t>Giulia Verdi</t>
        </is>
      </c>
      <c r="F43" s="18" t="inlineStr">
        <is>
          <t>20:15</t>
        </is>
      </c>
      <c r="G43" s="18" t="inlineStr">
        <is>
          <t>21:30</t>
        </is>
      </c>
      <c r="H43" s="19">
        <f>SE(O(F43="";G43="");"";(G43-F43)*1440)</f>
        <v/>
      </c>
      <c r="I43" s="18" t="inlineStr">
        <is>
          <t>Abbonamento</t>
        </is>
      </c>
      <c r="J43" s="18" t="inlineStr">
        <is>
          <t>No</t>
        </is>
      </c>
      <c r="K43" s="20" t="n">
        <v>0</v>
      </c>
      <c r="L43" s="18" t="inlineStr"/>
      <c r="M43" s="14">
        <f>SE(K43=0;"Nessun importo";SE(J43="Sì";"Pagato";"Da incassare"))</f>
        <v/>
      </c>
      <c r="N43" s="18" t="inlineStr"/>
      <c r="O43" s="21">
        <f>SE.ERRORE(INDICE(Clienti!$J:$J;CONFRONTA(B43;Clienti!$B:$B;0));"")</f>
        <v/>
      </c>
      <c r="P43" s="14">
        <f>SE(O43="";"Verifica";SE(O43&lt;OGGI();"Bloccato";"Ammesso"))</f>
        <v/>
      </c>
    </row>
    <row r="44">
      <c r="A44" s="17" t="inlineStr">
        <is>
          <t>26/05/2026</t>
        </is>
      </c>
      <c r="B44" s="18" t="inlineStr">
        <is>
          <t>Esposito Chiara</t>
        </is>
      </c>
      <c r="C44" s="16">
        <f>SE.ERRORE(INDICE(Clienti!$A:$A;CONFRONTA(B44;Clienti!$B:$B;0));"")</f>
        <v/>
      </c>
      <c r="D44" s="18" t="inlineStr">
        <is>
          <t>Yoga</t>
        </is>
      </c>
      <c r="E44" s="18" t="inlineStr">
        <is>
          <t>Marco Rossi</t>
        </is>
      </c>
      <c r="F44" s="18" t="inlineStr">
        <is>
          <t>18:30</t>
        </is>
      </c>
      <c r="G44" s="18" t="inlineStr">
        <is>
          <t>19:30</t>
        </is>
      </c>
      <c r="H44" s="22">
        <f>SE(O(F44="";G44="");"";(G44-F44)*1440)</f>
        <v/>
      </c>
      <c r="I44" s="18" t="inlineStr">
        <is>
          <t>Ingresso singolo</t>
        </is>
      </c>
      <c r="J44" s="18" t="inlineStr">
        <is>
          <t>Sì</t>
        </is>
      </c>
      <c r="K44" s="20" t="n">
        <v>0</v>
      </c>
      <c r="L44" s="18" t="inlineStr">
        <is>
          <t>Satispay</t>
        </is>
      </c>
      <c r="M44" s="16">
        <f>SE(K44=0;"Nessun importo";SE(J44="Sì";"Pagato";"Da incassare"))</f>
        <v/>
      </c>
      <c r="N44" s="18" t="inlineStr"/>
      <c r="O44" s="23">
        <f>SE.ERRORE(INDICE(Clienti!$J:$J;CONFRONTA(B44;Clienti!$B:$B;0));"")</f>
        <v/>
      </c>
      <c r="P44" s="16">
        <f>SE(O44="";"Verifica";SE(O44&lt;OGGI();"Bloccato";"Ammesso"))</f>
        <v/>
      </c>
    </row>
    <row r="45">
      <c r="A45" s="17" t="inlineStr">
        <is>
          <t>26/05/2026</t>
        </is>
      </c>
      <c r="B45" s="18" t="inlineStr">
        <is>
          <t>Rossi Marco</t>
        </is>
      </c>
      <c r="C45" s="14">
        <f>SE.ERRORE(INDICE(Clienti!$A:$A;CONFRONTA(B45;Clienti!$B:$B;0));"")</f>
        <v/>
      </c>
      <c r="D45" s="18" t="inlineStr">
        <is>
          <t>Sala pesi</t>
        </is>
      </c>
      <c r="E45" s="18" t="inlineStr">
        <is>
          <t>Marco Rossi</t>
        </is>
      </c>
      <c r="F45" s="18" t="inlineStr">
        <is>
          <t>07:30</t>
        </is>
      </c>
      <c r="G45" s="18" t="inlineStr">
        <is>
          <t>08:30</t>
        </is>
      </c>
      <c r="H45" s="19">
        <f>SE(O(F45="";G45="");"";(G45-F45)*1440)</f>
        <v/>
      </c>
      <c r="I45" s="18" t="inlineStr">
        <is>
          <t>Abbonamento</t>
        </is>
      </c>
      <c r="J45" s="18" t="inlineStr">
        <is>
          <t>Sì</t>
        </is>
      </c>
      <c r="K45" s="20" t="n">
        <v>10</v>
      </c>
      <c r="L45" s="18" t="inlineStr">
        <is>
          <t>Satispay</t>
        </is>
      </c>
      <c r="M45" s="14">
        <f>SE(K45=0;"Nessun importo";SE(J45="Sì";"Pagato";"Da incassare"))</f>
        <v/>
      </c>
      <c r="N45" s="18" t="inlineStr"/>
      <c r="O45" s="21">
        <f>SE.ERRORE(INDICE(Clienti!$J:$J;CONFRONTA(B45;Clienti!$B:$B;0));"")</f>
        <v/>
      </c>
      <c r="P45" s="14">
        <f>SE(O45="";"Verifica";SE(O45&lt;OGGI();"Bloccato";"Ammesso"))</f>
        <v/>
      </c>
    </row>
    <row r="46">
      <c r="A46" s="17" t="inlineStr">
        <is>
          <t>26/05/2026</t>
        </is>
      </c>
      <c r="B46" s="18" t="inlineStr">
        <is>
          <t>Colombo Sara</t>
        </is>
      </c>
      <c r="C46" s="16">
        <f>SE.ERRORE(INDICE(Clienti!$A:$A;CONFRONTA(B46;Clienti!$B:$B;0));"")</f>
        <v/>
      </c>
      <c r="D46" s="18" t="inlineStr">
        <is>
          <t>Sala personal</t>
        </is>
      </c>
      <c r="E46" s="18" t="inlineStr">
        <is>
          <t>Laura Bianchi</t>
        </is>
      </c>
      <c r="F46" s="18" t="inlineStr">
        <is>
          <t>13:30</t>
        </is>
      </c>
      <c r="G46" s="18" t="inlineStr">
        <is>
          <t>15:30</t>
        </is>
      </c>
      <c r="H46" s="22">
        <f>SE(O(F46="";G46="");"";(G46-F46)*1440)</f>
        <v/>
      </c>
      <c r="I46" s="18" t="inlineStr">
        <is>
          <t>Abbonamento</t>
        </is>
      </c>
      <c r="J46" s="18" t="inlineStr">
        <is>
          <t>No</t>
        </is>
      </c>
      <c r="K46" s="20" t="n">
        <v>0</v>
      </c>
      <c r="L46" s="18" t="inlineStr"/>
      <c r="M46" s="16">
        <f>SE(K46=0;"Nessun importo";SE(J46="Sì";"Pagato";"Da incassare"))</f>
        <v/>
      </c>
      <c r="N46" s="18" t="inlineStr"/>
      <c r="O46" s="23">
        <f>SE.ERRORE(INDICE(Clienti!$J:$J;CONFRONTA(B46;Clienti!$B:$B;0));"")</f>
        <v/>
      </c>
      <c r="P46" s="16">
        <f>SE(O46="";"Verifica";SE(O46&lt;OGGI();"Bloccato";"Ammesso"))</f>
        <v/>
      </c>
    </row>
    <row r="47">
      <c r="A47" s="17" t="inlineStr">
        <is>
          <t>26/05/2026</t>
        </is>
      </c>
      <c r="B47" s="18" t="inlineStr">
        <is>
          <t>Bianchi Laura</t>
        </is>
      </c>
      <c r="C47" s="14">
        <f>SE.ERRORE(INDICE(Clienti!$A:$A;CONFRONTA(B47;Clienti!$B:$B;0));"")</f>
        <v/>
      </c>
      <c r="D47" s="18" t="inlineStr">
        <is>
          <t>Boxe</t>
        </is>
      </c>
      <c r="E47" s="18" t="inlineStr">
        <is>
          <t>Giulia Verdi</t>
        </is>
      </c>
      <c r="F47" s="18" t="inlineStr">
        <is>
          <t>20:30</t>
        </is>
      </c>
      <c r="G47" s="18" t="inlineStr">
        <is>
          <t>21:30</t>
        </is>
      </c>
      <c r="H47" s="19">
        <f>SE(O(F47="";G47="");"";(G47-F47)*1440)</f>
        <v/>
      </c>
      <c r="I47" s="18" t="inlineStr">
        <is>
          <t>Abbonamento</t>
        </is>
      </c>
      <c r="J47" s="18" t="inlineStr">
        <is>
          <t>No</t>
        </is>
      </c>
      <c r="K47" s="20" t="n">
        <v>0</v>
      </c>
      <c r="L47" s="18" t="inlineStr"/>
      <c r="M47" s="14">
        <f>SE(K47=0;"Nessun importo";SE(J47="Sì";"Pagato";"Da incassare"))</f>
        <v/>
      </c>
      <c r="N47" s="18" t="inlineStr"/>
      <c r="O47" s="21">
        <f>SE.ERRORE(INDICE(Clienti!$J:$J;CONFRONTA(B47;Clienti!$B:$B;0));"")</f>
        <v/>
      </c>
      <c r="P47" s="14">
        <f>SE(O47="";"Verifica";SE(O47&lt;OGGI();"Bloccato";"Ammesso"))</f>
        <v/>
      </c>
    </row>
    <row r="48">
      <c r="A48" s="17" t="inlineStr">
        <is>
          <t>26/05/2026</t>
        </is>
      </c>
      <c r="B48" s="18" t="inlineStr">
        <is>
          <t>Conti Federica</t>
        </is>
      </c>
      <c r="C48" s="16">
        <f>SE.ERRORE(INDICE(Clienti!$A:$A;CONFRONTA(B48;Clienti!$B:$B;0));"")</f>
        <v/>
      </c>
      <c r="D48" s="18" t="inlineStr">
        <is>
          <t>Corsi fitness</t>
        </is>
      </c>
      <c r="E48" s="18" t="inlineStr">
        <is>
          <t>Andrea Neri</t>
        </is>
      </c>
      <c r="F48" s="18" t="inlineStr">
        <is>
          <t>09:45</t>
        </is>
      </c>
      <c r="G48" s="18" t="inlineStr">
        <is>
          <t>11:45</t>
        </is>
      </c>
      <c r="H48" s="22">
        <f>SE(O(F48="";G48="");"";(G48-F48)*1440)</f>
        <v/>
      </c>
      <c r="I48" s="18" t="inlineStr">
        <is>
          <t>Abbonamento</t>
        </is>
      </c>
      <c r="J48" s="18" t="inlineStr">
        <is>
          <t>No</t>
        </is>
      </c>
      <c r="K48" s="20" t="n">
        <v>0</v>
      </c>
      <c r="L48" s="18" t="inlineStr"/>
      <c r="M48" s="16">
        <f>SE(K48=0;"Nessun importo";SE(J48="Sì";"Pagato";"Da incassare"))</f>
        <v/>
      </c>
      <c r="N48" s="18" t="inlineStr"/>
      <c r="O48" s="23">
        <f>SE.ERRORE(INDICE(Clienti!$J:$J;CONFRONTA(B48;Clienti!$B:$B;0));"")</f>
        <v/>
      </c>
      <c r="P48" s="16">
        <f>SE(O48="";"Verifica";SE(O48&lt;OGGI();"Bloccato";"Ammesso"))</f>
        <v/>
      </c>
    </row>
    <row r="49">
      <c r="A49" s="17" t="inlineStr">
        <is>
          <t>27/05/2026</t>
        </is>
      </c>
      <c r="B49" s="18" t="inlineStr">
        <is>
          <t>Ferrari Antonio</t>
        </is>
      </c>
      <c r="C49" s="14">
        <f>SE.ERRORE(INDICE(Clienti!$A:$A;CONFRONTA(B49;Clienti!$B:$B;0));"")</f>
        <v/>
      </c>
      <c r="D49" s="18" t="inlineStr">
        <is>
          <t>Pilates</t>
        </is>
      </c>
      <c r="E49" s="18" t="inlineStr">
        <is>
          <t>Marco Rossi</t>
        </is>
      </c>
      <c r="F49" s="18" t="inlineStr">
        <is>
          <t>15:15</t>
        </is>
      </c>
      <c r="G49" s="18" t="inlineStr">
        <is>
          <t>16:15</t>
        </is>
      </c>
      <c r="H49" s="19">
        <f>SE(O(F49="";G49="");"";(G49-F49)*1440)</f>
        <v/>
      </c>
      <c r="I49" s="18" t="inlineStr">
        <is>
          <t>Abbonamento</t>
        </is>
      </c>
      <c r="J49" s="18" t="inlineStr">
        <is>
          <t>No</t>
        </is>
      </c>
      <c r="K49" s="20" t="n">
        <v>0</v>
      </c>
      <c r="L49" s="18" t="inlineStr"/>
      <c r="M49" s="14">
        <f>SE(K49=0;"Nessun importo";SE(J49="Sì";"Pagato";"Da incassare"))</f>
        <v/>
      </c>
      <c r="N49" s="18" t="inlineStr"/>
      <c r="O49" s="21">
        <f>SE.ERRORE(INDICE(Clienti!$J:$J;CONFRONTA(B49;Clienti!$B:$B;0));"")</f>
        <v/>
      </c>
      <c r="P49" s="14">
        <f>SE(O49="";"Verifica";SE(O49&lt;OGGI();"Bloccato";"Ammesso"))</f>
        <v/>
      </c>
    </row>
    <row r="50">
      <c r="A50" s="17" t="inlineStr">
        <is>
          <t>27/05/2026</t>
        </is>
      </c>
      <c r="B50" s="18" t="inlineStr">
        <is>
          <t>Rossi Marco</t>
        </is>
      </c>
      <c r="C50" s="16">
        <f>SE.ERRORE(INDICE(Clienti!$A:$A;CONFRONTA(B50;Clienti!$B:$B;0));"")</f>
        <v/>
      </c>
      <c r="D50" s="18" t="inlineStr">
        <is>
          <t>Pilates</t>
        </is>
      </c>
      <c r="E50" s="18" t="inlineStr">
        <is>
          <t>Marco Rossi</t>
        </is>
      </c>
      <c r="F50" s="18" t="inlineStr">
        <is>
          <t>10:15</t>
        </is>
      </c>
      <c r="G50" s="18" t="inlineStr">
        <is>
          <t>11:15</t>
        </is>
      </c>
      <c r="H50" s="22">
        <f>SE(O(F50="";G50="");"";(G50-F50)*1440)</f>
        <v/>
      </c>
      <c r="I50" s="18" t="inlineStr">
        <is>
          <t>Abbonamento</t>
        </is>
      </c>
      <c r="J50" s="18" t="inlineStr">
        <is>
          <t>No</t>
        </is>
      </c>
      <c r="K50" s="20" t="n">
        <v>0</v>
      </c>
      <c r="L50" s="18" t="inlineStr"/>
      <c r="M50" s="16">
        <f>SE(K50=0;"Nessun importo";SE(J50="Sì";"Pagato";"Da incassare"))</f>
        <v/>
      </c>
      <c r="N50" s="18" t="inlineStr"/>
      <c r="O50" s="23">
        <f>SE.ERRORE(INDICE(Clienti!$J:$J;CONFRONTA(B50;Clienti!$B:$B;0));"")</f>
        <v/>
      </c>
      <c r="P50" s="16">
        <f>SE(O50="";"Verifica";SE(O50&lt;OGGI();"Bloccato";"Ammesso"))</f>
        <v/>
      </c>
    </row>
    <row r="51">
      <c r="A51" s="17" t="inlineStr">
        <is>
          <t>27/05/2026</t>
        </is>
      </c>
      <c r="B51" s="18" t="inlineStr">
        <is>
          <t>Bianchi Laura</t>
        </is>
      </c>
      <c r="C51" s="14">
        <f>SE.ERRORE(INDICE(Clienti!$A:$A;CONFRONTA(B51;Clienti!$B:$B;0));"")</f>
        <v/>
      </c>
      <c r="D51" s="18" t="inlineStr">
        <is>
          <t>Sala personal</t>
        </is>
      </c>
      <c r="E51" s="18" t="inlineStr">
        <is>
          <t>Andrea Neri</t>
        </is>
      </c>
      <c r="F51" s="18" t="inlineStr">
        <is>
          <t>13:45</t>
        </is>
      </c>
      <c r="G51" s="18" t="inlineStr">
        <is>
          <t>14:00</t>
        </is>
      </c>
      <c r="H51" s="19">
        <f>SE(O(F51="";G51="");"";(G51-F51)*1440)</f>
        <v/>
      </c>
      <c r="I51" s="18" t="inlineStr">
        <is>
          <t>Abbonamento</t>
        </is>
      </c>
      <c r="J51" s="18" t="inlineStr">
        <is>
          <t>No</t>
        </is>
      </c>
      <c r="K51" s="20" t="n">
        <v>0</v>
      </c>
      <c r="L51" s="18" t="inlineStr"/>
      <c r="M51" s="14">
        <f>SE(K51=0;"Nessun importo";SE(J51="Sì";"Pagato";"Da incassare"))</f>
        <v/>
      </c>
      <c r="N51" s="18" t="inlineStr"/>
      <c r="O51" s="21">
        <f>SE.ERRORE(INDICE(Clienti!$J:$J;CONFRONTA(B51;Clienti!$B:$B;0));"")</f>
        <v/>
      </c>
      <c r="P51" s="14">
        <f>SE(O51="";"Verifica";SE(O51&lt;OGGI();"Bloccato";"Ammesso"))</f>
        <v/>
      </c>
    </row>
    <row r="52">
      <c r="A52" s="17" t="inlineStr">
        <is>
          <t>27/05/2026</t>
        </is>
      </c>
      <c r="B52" s="18" t="inlineStr">
        <is>
          <t>Romano Luca</t>
        </is>
      </c>
      <c r="C52" s="16">
        <f>SE.ERRORE(INDICE(Clienti!$A:$A;CONFRONTA(B52;Clienti!$B:$B;0));"")</f>
        <v/>
      </c>
      <c r="D52" s="18" t="inlineStr">
        <is>
          <t>Yoga</t>
        </is>
      </c>
      <c r="E52" s="18" t="inlineStr">
        <is>
          <t>Marco Rossi</t>
        </is>
      </c>
      <c r="F52" s="18" t="inlineStr">
        <is>
          <t>10:15</t>
        </is>
      </c>
      <c r="G52" s="18" t="inlineStr">
        <is>
          <t>12:15</t>
        </is>
      </c>
      <c r="H52" s="22">
        <f>SE(O(F52="";G52="");"";(G52-F52)*1440)</f>
        <v/>
      </c>
      <c r="I52" s="18" t="inlineStr">
        <is>
          <t>Abbonamento</t>
        </is>
      </c>
      <c r="J52" s="18" t="inlineStr">
        <is>
          <t>No</t>
        </is>
      </c>
      <c r="K52" s="20" t="n">
        <v>0</v>
      </c>
      <c r="L52" s="18" t="inlineStr"/>
      <c r="M52" s="16">
        <f>SE(K52=0;"Nessun importo";SE(J52="Sì";"Pagato";"Da incassare"))</f>
        <v/>
      </c>
      <c r="N52" s="18" t="inlineStr"/>
      <c r="O52" s="23">
        <f>SE.ERRORE(INDICE(Clienti!$J:$J;CONFRONTA(B52;Clienti!$B:$B;0));"")</f>
        <v/>
      </c>
      <c r="P52" s="16">
        <f>SE(O52="";"Verifica";SE(O52&lt;OGGI();"Bloccato";"Ammesso"))</f>
        <v/>
      </c>
    </row>
    <row r="53">
      <c r="A53" s="17" t="inlineStr">
        <is>
          <t>27/05/2026</t>
        </is>
      </c>
      <c r="B53" s="18" t="inlineStr">
        <is>
          <t>Esposito Chiara</t>
        </is>
      </c>
      <c r="C53" s="14">
        <f>SE.ERRORE(INDICE(Clienti!$A:$A;CONFRONTA(B53;Clienti!$B:$B;0));"")</f>
        <v/>
      </c>
      <c r="D53" s="18" t="inlineStr">
        <is>
          <t>Corsi fitness</t>
        </is>
      </c>
      <c r="E53" s="18" t="inlineStr">
        <is>
          <t>Marco Rossi</t>
        </is>
      </c>
      <c r="F53" s="18" t="inlineStr">
        <is>
          <t>12:45</t>
        </is>
      </c>
      <c r="G53" s="18" t="inlineStr">
        <is>
          <t>13:00</t>
        </is>
      </c>
      <c r="H53" s="19">
        <f>SE(O(F53="";G53="");"";(G53-F53)*1440)</f>
        <v/>
      </c>
      <c r="I53" s="18" t="inlineStr">
        <is>
          <t>Abbonamento</t>
        </is>
      </c>
      <c r="J53" s="18" t="inlineStr">
        <is>
          <t>Sì</t>
        </is>
      </c>
      <c r="K53" s="20" t="n">
        <v>0</v>
      </c>
      <c r="L53" s="18" t="inlineStr">
        <is>
          <t>Satispay</t>
        </is>
      </c>
      <c r="M53" s="14">
        <f>SE(K53=0;"Nessun importo";SE(J53="Sì";"Pagato";"Da incassare"))</f>
        <v/>
      </c>
      <c r="N53" s="18" t="inlineStr"/>
      <c r="O53" s="21">
        <f>SE.ERRORE(INDICE(Clienti!$J:$J;CONFRONTA(B53;Clienti!$B:$B;0));"")</f>
        <v/>
      </c>
      <c r="P53" s="14">
        <f>SE(O53="";"Verifica";SE(O53&lt;OGGI();"Bloccato";"Ammesso"))</f>
        <v/>
      </c>
    </row>
    <row r="54">
      <c r="A54" s="17" t="inlineStr">
        <is>
          <t>28/05/2026</t>
        </is>
      </c>
      <c r="B54" s="18" t="inlineStr">
        <is>
          <t>Colombo Sara</t>
        </is>
      </c>
      <c r="C54" s="16">
        <f>SE.ERRORE(INDICE(Clienti!$A:$A;CONFRONTA(B54;Clienti!$B:$B;0));"")</f>
        <v/>
      </c>
      <c r="D54" s="18" t="inlineStr">
        <is>
          <t>Corsi fitness</t>
        </is>
      </c>
      <c r="E54" s="18" t="inlineStr">
        <is>
          <t>Marco Rossi</t>
        </is>
      </c>
      <c r="F54" s="18" t="inlineStr">
        <is>
          <t>16:45</t>
        </is>
      </c>
      <c r="G54" s="18" t="inlineStr">
        <is>
          <t>17:45</t>
        </is>
      </c>
      <c r="H54" s="22">
        <f>SE(O(F54="";G54="");"";(G54-F54)*1440)</f>
        <v/>
      </c>
      <c r="I54" s="18" t="inlineStr">
        <is>
          <t>Abbonamento</t>
        </is>
      </c>
      <c r="J54" s="18" t="inlineStr">
        <is>
          <t>No</t>
        </is>
      </c>
      <c r="K54" s="20" t="n">
        <v>0</v>
      </c>
      <c r="L54" s="18" t="inlineStr"/>
      <c r="M54" s="16">
        <f>SE(K54=0;"Nessun importo";SE(J54="Sì";"Pagato";"Da incassare"))</f>
        <v/>
      </c>
      <c r="N54" s="18" t="inlineStr"/>
      <c r="O54" s="23">
        <f>SE.ERRORE(INDICE(Clienti!$J:$J;CONFRONTA(B54;Clienti!$B:$B;0));"")</f>
        <v/>
      </c>
      <c r="P54" s="16">
        <f>SE(O54="";"Verifica";SE(O54&lt;OGGI();"Bloccato";"Ammesso"))</f>
        <v/>
      </c>
    </row>
    <row r="55">
      <c r="A55" s="17" t="inlineStr">
        <is>
          <t>28/05/2026</t>
        </is>
      </c>
      <c r="B55" s="18" t="inlineStr">
        <is>
          <t>Ferrari Antonio</t>
        </is>
      </c>
      <c r="C55" s="14">
        <f>SE.ERRORE(INDICE(Clienti!$A:$A;CONFRONTA(B55;Clienti!$B:$B;0));"")</f>
        <v/>
      </c>
      <c r="D55" s="18" t="inlineStr">
        <is>
          <t>Yoga</t>
        </is>
      </c>
      <c r="E55" s="18" t="inlineStr">
        <is>
          <t>Marco Rossi</t>
        </is>
      </c>
      <c r="F55" s="18" t="inlineStr">
        <is>
          <t>15:00</t>
        </is>
      </c>
      <c r="G55" s="18" t="inlineStr">
        <is>
          <t>16:30</t>
        </is>
      </c>
      <c r="H55" s="19">
        <f>SE(O(F55="";G55="");"";(G55-F55)*1440)</f>
        <v/>
      </c>
      <c r="I55" s="18" t="inlineStr">
        <is>
          <t>Abbonamento</t>
        </is>
      </c>
      <c r="J55" s="18" t="inlineStr">
        <is>
          <t>No</t>
        </is>
      </c>
      <c r="K55" s="20" t="n">
        <v>0</v>
      </c>
      <c r="L55" s="18" t="inlineStr"/>
      <c r="M55" s="14">
        <f>SE(K55=0;"Nessun importo";SE(J55="Sì";"Pagato";"Da incassare"))</f>
        <v/>
      </c>
      <c r="N55" s="18" t="inlineStr"/>
      <c r="O55" s="21">
        <f>SE.ERRORE(INDICE(Clienti!$J:$J;CONFRONTA(B55;Clienti!$B:$B;0));"")</f>
        <v/>
      </c>
      <c r="P55" s="14">
        <f>SE(O55="";"Verifica";SE(O55&lt;OGGI();"Bloccato";"Ammesso"))</f>
        <v/>
      </c>
    </row>
    <row r="56">
      <c r="A56" s="17" t="inlineStr">
        <is>
          <t>28/05/2026</t>
        </is>
      </c>
      <c r="B56" s="18" t="inlineStr">
        <is>
          <t>Esposito Chiara</t>
        </is>
      </c>
      <c r="C56" s="16">
        <f>SE.ERRORE(INDICE(Clienti!$A:$A;CONFRONTA(B56;Clienti!$B:$B;0));"")</f>
        <v/>
      </c>
      <c r="D56" s="18" t="inlineStr">
        <is>
          <t>Yoga</t>
        </is>
      </c>
      <c r="E56" s="18" t="inlineStr">
        <is>
          <t>Giulia Verdi</t>
        </is>
      </c>
      <c r="F56" s="18" t="inlineStr">
        <is>
          <t>16:30</t>
        </is>
      </c>
      <c r="G56" s="18" t="inlineStr">
        <is>
          <t>17:30</t>
        </is>
      </c>
      <c r="H56" s="22">
        <f>SE(O(F56="";G56="");"";(G56-F56)*1440)</f>
        <v/>
      </c>
      <c r="I56" s="18" t="inlineStr">
        <is>
          <t>Abbonamento</t>
        </is>
      </c>
      <c r="J56" s="18" t="inlineStr">
        <is>
          <t>No</t>
        </is>
      </c>
      <c r="K56" s="20" t="n">
        <v>0</v>
      </c>
      <c r="L56" s="18" t="inlineStr"/>
      <c r="M56" s="16">
        <f>SE(K56=0;"Nessun importo";SE(J56="Sì";"Pagato";"Da incassare"))</f>
        <v/>
      </c>
      <c r="N56" s="18" t="inlineStr"/>
      <c r="O56" s="23">
        <f>SE.ERRORE(INDICE(Clienti!$J:$J;CONFRONTA(B56;Clienti!$B:$B;0));"")</f>
        <v/>
      </c>
      <c r="P56" s="16">
        <f>SE(O56="";"Verifica";SE(O56&lt;OGGI();"Bloccato";"Ammesso"))</f>
        <v/>
      </c>
    </row>
    <row r="57">
      <c r="A57" s="17" t="inlineStr">
        <is>
          <t>28/05/2026</t>
        </is>
      </c>
      <c r="B57" s="18" t="inlineStr">
        <is>
          <t>Bianchi Laura</t>
        </is>
      </c>
      <c r="C57" s="14">
        <f>SE.ERRORE(INDICE(Clienti!$A:$A;CONFRONTA(B57;Clienti!$B:$B;0));"")</f>
        <v/>
      </c>
      <c r="D57" s="18" t="inlineStr">
        <is>
          <t>Boxe</t>
        </is>
      </c>
      <c r="E57" s="18" t="inlineStr">
        <is>
          <t>Andrea Neri</t>
        </is>
      </c>
      <c r="F57" s="18" t="inlineStr">
        <is>
          <t>08:45</t>
        </is>
      </c>
      <c r="G57" s="18" t="inlineStr">
        <is>
          <t>10:45</t>
        </is>
      </c>
      <c r="H57" s="19">
        <f>SE(O(F57="";G57="");"";(G57-F57)*1440)</f>
        <v/>
      </c>
      <c r="I57" s="18" t="inlineStr">
        <is>
          <t>Abbonamento</t>
        </is>
      </c>
      <c r="J57" s="18" t="inlineStr">
        <is>
          <t>No</t>
        </is>
      </c>
      <c r="K57" s="20" t="n">
        <v>0</v>
      </c>
      <c r="L57" s="18" t="inlineStr"/>
      <c r="M57" s="14">
        <f>SE(K57=0;"Nessun importo";SE(J57="Sì";"Pagato";"Da incassare"))</f>
        <v/>
      </c>
      <c r="N57" s="18" t="inlineStr"/>
      <c r="O57" s="21">
        <f>SE.ERRORE(INDICE(Clienti!$J:$J;CONFRONTA(B57;Clienti!$B:$B;0));"")</f>
        <v/>
      </c>
      <c r="P57" s="14">
        <f>SE(O57="";"Verifica";SE(O57&lt;OGGI();"Bloccato";"Ammesso"))</f>
        <v/>
      </c>
    </row>
    <row r="58">
      <c r="A58" s="17" t="inlineStr">
        <is>
          <t>28/05/2026</t>
        </is>
      </c>
      <c r="B58" s="18" t="inlineStr">
        <is>
          <t>Esposito Chiara</t>
        </is>
      </c>
      <c r="C58" s="16">
        <f>SE.ERRORE(INDICE(Clienti!$A:$A;CONFRONTA(B58;Clienti!$B:$B;0));"")</f>
        <v/>
      </c>
      <c r="D58" s="18" t="inlineStr">
        <is>
          <t>Spinning</t>
        </is>
      </c>
      <c r="E58" s="18" t="inlineStr">
        <is>
          <t>Giulia Verdi</t>
        </is>
      </c>
      <c r="F58" s="18" t="inlineStr">
        <is>
          <t>17:15</t>
        </is>
      </c>
      <c r="G58" s="18" t="inlineStr">
        <is>
          <t>18:30</t>
        </is>
      </c>
      <c r="H58" s="22">
        <f>SE(O(F58="";G58="");"";(G58-F58)*1440)</f>
        <v/>
      </c>
      <c r="I58" s="18" t="inlineStr">
        <is>
          <t>Pacchetto ingressi</t>
        </is>
      </c>
      <c r="J58" s="18" t="inlineStr">
        <is>
          <t>No</t>
        </is>
      </c>
      <c r="K58" s="20" t="n">
        <v>0</v>
      </c>
      <c r="L58" s="18" t="inlineStr"/>
      <c r="M58" s="16">
        <f>SE(K58=0;"Nessun importo";SE(J58="Sì";"Pagato";"Da incassare"))</f>
        <v/>
      </c>
      <c r="N58" s="18" t="inlineStr"/>
      <c r="O58" s="23">
        <f>SE.ERRORE(INDICE(Clienti!$J:$J;CONFRONTA(B58;Clienti!$B:$B;0));"")</f>
        <v/>
      </c>
      <c r="P58" s="16">
        <f>SE(O58="";"Verifica";SE(O58&lt;OGGI();"Bloccato";"Ammesso"))</f>
        <v/>
      </c>
    </row>
    <row r="59">
      <c r="A59" s="17" t="inlineStr">
        <is>
          <t>28/05/2026</t>
        </is>
      </c>
      <c r="B59" s="18" t="inlineStr">
        <is>
          <t>Conti Federica</t>
        </is>
      </c>
      <c r="C59" s="14">
        <f>SE.ERRORE(INDICE(Clienti!$A:$A;CONFRONTA(B59;Clienti!$B:$B;0));"")</f>
        <v/>
      </c>
      <c r="D59" s="18" t="inlineStr">
        <is>
          <t>Pilates</t>
        </is>
      </c>
      <c r="E59" s="18" t="inlineStr">
        <is>
          <t>Laura Bianchi</t>
        </is>
      </c>
      <c r="F59" s="18" t="inlineStr">
        <is>
          <t>14:15</t>
        </is>
      </c>
      <c r="G59" s="18" t="inlineStr">
        <is>
          <t>15:15</t>
        </is>
      </c>
      <c r="H59" s="19">
        <f>SE(O(F59="";G59="");"";(G59-F59)*1440)</f>
        <v/>
      </c>
      <c r="I59" s="18" t="inlineStr">
        <is>
          <t>Abbonamento</t>
        </is>
      </c>
      <c r="J59" s="18" t="inlineStr">
        <is>
          <t>No</t>
        </is>
      </c>
      <c r="K59" s="20" t="n">
        <v>0</v>
      </c>
      <c r="L59" s="18" t="inlineStr"/>
      <c r="M59" s="14">
        <f>SE(K59=0;"Nessun importo";SE(J59="Sì";"Pagato";"Da incassare"))</f>
        <v/>
      </c>
      <c r="N59" s="18" t="inlineStr"/>
      <c r="O59" s="21">
        <f>SE.ERRORE(INDICE(Clienti!$J:$J;CONFRONTA(B59;Clienti!$B:$B;0));"")</f>
        <v/>
      </c>
      <c r="P59" s="14">
        <f>SE(O59="";"Verifica";SE(O59&lt;OGGI();"Bloccato";"Ammesso"))</f>
        <v/>
      </c>
    </row>
    <row r="60">
      <c r="A60" s="17" t="inlineStr">
        <is>
          <t>28/05/2026</t>
        </is>
      </c>
      <c r="B60" s="18" t="inlineStr">
        <is>
          <t>Colombo Sara</t>
        </is>
      </c>
      <c r="C60" s="16">
        <f>SE.ERRORE(INDICE(Clienti!$A:$A;CONFRONTA(B60;Clienti!$B:$B;0));"")</f>
        <v/>
      </c>
      <c r="D60" s="18" t="inlineStr">
        <is>
          <t>Spinning</t>
        </is>
      </c>
      <c r="E60" s="18" t="inlineStr">
        <is>
          <t>Sara Colombo</t>
        </is>
      </c>
      <c r="F60" s="18" t="inlineStr">
        <is>
          <t>14:00</t>
        </is>
      </c>
      <c r="G60" s="18" t="inlineStr">
        <is>
          <t>16:00</t>
        </is>
      </c>
      <c r="H60" s="22">
        <f>SE(O(F60="";G60="");"";(G60-F60)*1440)</f>
        <v/>
      </c>
      <c r="I60" s="18" t="inlineStr">
        <is>
          <t>Pacchetto ingressi</t>
        </is>
      </c>
      <c r="J60" s="18" t="inlineStr">
        <is>
          <t>No</t>
        </is>
      </c>
      <c r="K60" s="20" t="n">
        <v>0</v>
      </c>
      <c r="L60" s="18" t="inlineStr"/>
      <c r="M60" s="16">
        <f>SE(K60=0;"Nessun importo";SE(J60="Sì";"Pagato";"Da incassare"))</f>
        <v/>
      </c>
      <c r="N60" s="18" t="inlineStr"/>
      <c r="O60" s="23">
        <f>SE.ERRORE(INDICE(Clienti!$J:$J;CONFRONTA(B60;Clienti!$B:$B;0));"")</f>
        <v/>
      </c>
      <c r="P60" s="16">
        <f>SE(O60="";"Verifica";SE(O60&lt;OGGI();"Bloccato";"Ammesso"))</f>
        <v/>
      </c>
    </row>
    <row r="61">
      <c r="A61" s="17" t="inlineStr">
        <is>
          <t>28/05/2026</t>
        </is>
      </c>
      <c r="B61" s="18" t="inlineStr">
        <is>
          <t>Rossi Marco</t>
        </is>
      </c>
      <c r="C61" s="14">
        <f>SE.ERRORE(INDICE(Clienti!$A:$A;CONFRONTA(B61;Clienti!$B:$B;0));"")</f>
        <v/>
      </c>
      <c r="D61" s="18" t="inlineStr">
        <is>
          <t>Spinning</t>
        </is>
      </c>
      <c r="E61" s="18" t="inlineStr">
        <is>
          <t>Giulia Verdi</t>
        </is>
      </c>
      <c r="F61" s="18" t="inlineStr">
        <is>
          <t>17:30</t>
        </is>
      </c>
      <c r="G61" s="18" t="inlineStr">
        <is>
          <t>18:30</t>
        </is>
      </c>
      <c r="H61" s="19">
        <f>SE(O(F61="";G61="");"";(G61-F61)*1440)</f>
        <v/>
      </c>
      <c r="I61" s="18" t="inlineStr">
        <is>
          <t>Abbonamento</t>
        </is>
      </c>
      <c r="J61" s="18" t="inlineStr">
        <is>
          <t>No</t>
        </is>
      </c>
      <c r="K61" s="20" t="n">
        <v>0</v>
      </c>
      <c r="L61" s="18" t="inlineStr"/>
      <c r="M61" s="14">
        <f>SE(K61=0;"Nessun importo";SE(J61="Sì";"Pagato";"Da incassare"))</f>
        <v/>
      </c>
      <c r="N61" s="18" t="inlineStr"/>
      <c r="O61" s="21">
        <f>SE.ERRORE(INDICE(Clienti!$J:$J;CONFRONTA(B61;Clienti!$B:$B;0));"")</f>
        <v/>
      </c>
      <c r="P61" s="14">
        <f>SE(O61="";"Verifica";SE(O61&lt;OGGI();"Bloccato";"Ammesso"))</f>
        <v/>
      </c>
    </row>
    <row r="62">
      <c r="A62" s="17" t="inlineStr">
        <is>
          <t>29/05/2026</t>
        </is>
      </c>
      <c r="B62" s="18" t="inlineStr">
        <is>
          <t>Bianchi Laura</t>
        </is>
      </c>
      <c r="C62" s="16">
        <f>SE.ERRORE(INDICE(Clienti!$A:$A;CONFRONTA(B62;Clienti!$B:$B;0));"")</f>
        <v/>
      </c>
      <c r="D62" s="18" t="inlineStr">
        <is>
          <t>Sala pesi</t>
        </is>
      </c>
      <c r="E62" s="18" t="inlineStr">
        <is>
          <t>Marco Rossi</t>
        </is>
      </c>
      <c r="F62" s="18" t="inlineStr">
        <is>
          <t>11:30</t>
        </is>
      </c>
      <c r="G62" s="18" t="inlineStr">
        <is>
          <t>13:30</t>
        </is>
      </c>
      <c r="H62" s="22">
        <f>SE(O(F62="";G62="");"";(G62-F62)*1440)</f>
        <v/>
      </c>
      <c r="I62" s="18" t="inlineStr">
        <is>
          <t>Abbonamento</t>
        </is>
      </c>
      <c r="J62" s="18" t="inlineStr">
        <is>
          <t>Sì</t>
        </is>
      </c>
      <c r="K62" s="20" t="n">
        <v>0</v>
      </c>
      <c r="L62" s="18" t="inlineStr">
        <is>
          <t>Satispay</t>
        </is>
      </c>
      <c r="M62" s="16">
        <f>SE(K62=0;"Nessun importo";SE(J62="Sì";"Pagato";"Da incassare"))</f>
        <v/>
      </c>
      <c r="N62" s="18" t="inlineStr"/>
      <c r="O62" s="23">
        <f>SE.ERRORE(INDICE(Clienti!$J:$J;CONFRONTA(B62;Clienti!$B:$B;0));"")</f>
        <v/>
      </c>
      <c r="P62" s="16">
        <f>SE(O62="";"Verifica";SE(O62&lt;OGGI();"Bloccato";"Ammesso"))</f>
        <v/>
      </c>
    </row>
    <row r="63">
      <c r="A63" s="17" t="inlineStr">
        <is>
          <t>29/05/2026</t>
        </is>
      </c>
      <c r="B63" s="18" t="inlineStr">
        <is>
          <t>Conti Federica</t>
        </is>
      </c>
      <c r="C63" s="14">
        <f>SE.ERRORE(INDICE(Clienti!$A:$A;CONFRONTA(B63;Clienti!$B:$B;0));"")</f>
        <v/>
      </c>
      <c r="D63" s="18" t="inlineStr">
        <is>
          <t>Sala personal</t>
        </is>
      </c>
      <c r="E63" s="18" t="inlineStr">
        <is>
          <t>Giulia Verdi</t>
        </is>
      </c>
      <c r="F63" s="18" t="inlineStr">
        <is>
          <t>17:30</t>
        </is>
      </c>
      <c r="G63" s="18" t="inlineStr">
        <is>
          <t>19:30</t>
        </is>
      </c>
      <c r="H63" s="19">
        <f>SE(O(F63="";G63="");"";(G63-F63)*1440)</f>
        <v/>
      </c>
      <c r="I63" s="18" t="inlineStr">
        <is>
          <t>Abbonamento</t>
        </is>
      </c>
      <c r="J63" s="18" t="inlineStr">
        <is>
          <t>Sì</t>
        </is>
      </c>
      <c r="K63" s="20" t="n">
        <v>0</v>
      </c>
      <c r="L63" s="18" t="inlineStr">
        <is>
          <t>Carta di credito</t>
        </is>
      </c>
      <c r="M63" s="14">
        <f>SE(K63=0;"Nessun importo";SE(J63="Sì";"Pagato";"Da incassare"))</f>
        <v/>
      </c>
      <c r="N63" s="18" t="inlineStr"/>
      <c r="O63" s="21">
        <f>SE.ERRORE(INDICE(Clienti!$J:$J;CONFRONTA(B63;Clienti!$B:$B;0));"")</f>
        <v/>
      </c>
      <c r="P63" s="14">
        <f>SE(O63="";"Verifica";SE(O63&lt;OGGI();"Bloccato";"Ammesso"))</f>
        <v/>
      </c>
    </row>
    <row r="64">
      <c r="A64" s="17" t="inlineStr">
        <is>
          <t>29/05/2026</t>
        </is>
      </c>
      <c r="B64" s="18" t="inlineStr">
        <is>
          <t>Bianchi Laura</t>
        </is>
      </c>
      <c r="C64" s="16">
        <f>SE.ERRORE(INDICE(Clienti!$A:$A;CONFRONTA(B64;Clienti!$B:$B;0));"")</f>
        <v/>
      </c>
      <c r="D64" s="18" t="inlineStr">
        <is>
          <t>Spinning</t>
        </is>
      </c>
      <c r="E64" s="18" t="inlineStr">
        <is>
          <t>Sara Colombo</t>
        </is>
      </c>
      <c r="F64" s="18" t="inlineStr">
        <is>
          <t>11:00</t>
        </is>
      </c>
      <c r="G64" s="18" t="inlineStr">
        <is>
          <t>12:15</t>
        </is>
      </c>
      <c r="H64" s="22">
        <f>SE(O(F64="";G64="");"";(G64-F64)*1440)</f>
        <v/>
      </c>
      <c r="I64" s="18" t="inlineStr">
        <is>
          <t>Abbonamento</t>
        </is>
      </c>
      <c r="J64" s="18" t="inlineStr">
        <is>
          <t>No</t>
        </is>
      </c>
      <c r="K64" s="20" t="n">
        <v>0</v>
      </c>
      <c r="L64" s="18" t="inlineStr"/>
      <c r="M64" s="16">
        <f>SE(K64=0;"Nessun importo";SE(J64="Sì";"Pagato";"Da incassare"))</f>
        <v/>
      </c>
      <c r="N64" s="18" t="inlineStr"/>
      <c r="O64" s="23">
        <f>SE.ERRORE(INDICE(Clienti!$J:$J;CONFRONTA(B64;Clienti!$B:$B;0));"")</f>
        <v/>
      </c>
      <c r="P64" s="16">
        <f>SE(O64="";"Verifica";SE(O64&lt;OGGI();"Bloccato";"Ammesso"))</f>
        <v/>
      </c>
    </row>
    <row r="65">
      <c r="A65" s="17" t="inlineStr">
        <is>
          <t>29/05/2026</t>
        </is>
      </c>
      <c r="B65" s="18" t="inlineStr">
        <is>
          <t>Colombo Sara</t>
        </is>
      </c>
      <c r="C65" s="14">
        <f>SE.ERRORE(INDICE(Clienti!$A:$A;CONFRONTA(B65;Clienti!$B:$B;0));"")</f>
        <v/>
      </c>
      <c r="D65" s="18" t="inlineStr">
        <is>
          <t>Yoga</t>
        </is>
      </c>
      <c r="E65" s="18" t="inlineStr">
        <is>
          <t>Giulia Verdi</t>
        </is>
      </c>
      <c r="F65" s="18" t="inlineStr">
        <is>
          <t>15:00</t>
        </is>
      </c>
      <c r="G65" s="18" t="inlineStr">
        <is>
          <t>16:00</t>
        </is>
      </c>
      <c r="H65" s="19">
        <f>SE(O(F65="";G65="");"";(G65-F65)*1440)</f>
        <v/>
      </c>
      <c r="I65" s="18" t="inlineStr">
        <is>
          <t>Abbonamento</t>
        </is>
      </c>
      <c r="J65" s="18" t="inlineStr">
        <is>
          <t>No</t>
        </is>
      </c>
      <c r="K65" s="20" t="n">
        <v>0</v>
      </c>
      <c r="L65" s="18" t="inlineStr"/>
      <c r="M65" s="14">
        <f>SE(K65=0;"Nessun importo";SE(J65="Sì";"Pagato";"Da incassare"))</f>
        <v/>
      </c>
      <c r="N65" s="18" t="inlineStr"/>
      <c r="O65" s="21">
        <f>SE.ERRORE(INDICE(Clienti!$J:$J;CONFRONTA(B65;Clienti!$B:$B;0));"")</f>
        <v/>
      </c>
      <c r="P65" s="14">
        <f>SE(O65="";"Verifica";SE(O65&lt;OGGI();"Bloccato";"Ammesso"))</f>
        <v/>
      </c>
    </row>
    <row r="66">
      <c r="A66" s="17" t="inlineStr">
        <is>
          <t>29/05/2026</t>
        </is>
      </c>
      <c r="B66" s="18" t="inlineStr">
        <is>
          <t>Romano Luca</t>
        </is>
      </c>
      <c r="C66" s="16">
        <f>SE.ERRORE(INDICE(Clienti!$A:$A;CONFRONTA(B66;Clienti!$B:$B;0));"")</f>
        <v/>
      </c>
      <c r="D66" s="18" t="inlineStr">
        <is>
          <t>Spinning</t>
        </is>
      </c>
      <c r="E66" s="18" t="inlineStr">
        <is>
          <t>Marco Rossi</t>
        </is>
      </c>
      <c r="F66" s="18" t="inlineStr">
        <is>
          <t>12:15</t>
        </is>
      </c>
      <c r="G66" s="18" t="inlineStr">
        <is>
          <t>14:15</t>
        </is>
      </c>
      <c r="H66" s="22">
        <f>SE(O(F66="";G66="");"";(G66-F66)*1440)</f>
        <v/>
      </c>
      <c r="I66" s="18" t="inlineStr">
        <is>
          <t>Abbonamento</t>
        </is>
      </c>
      <c r="J66" s="18" t="inlineStr">
        <is>
          <t>Sì</t>
        </is>
      </c>
      <c r="K66" s="20" t="n">
        <v>0</v>
      </c>
      <c r="L66" s="18" t="inlineStr">
        <is>
          <t>Bancomat</t>
        </is>
      </c>
      <c r="M66" s="16">
        <f>SE(K66=0;"Nessun importo";SE(J66="Sì";"Pagato";"Da incassare"))</f>
        <v/>
      </c>
      <c r="N66" s="18" t="inlineStr"/>
      <c r="O66" s="23">
        <f>SE.ERRORE(INDICE(Clienti!$J:$J;CONFRONTA(B66;Clienti!$B:$B;0));"")</f>
        <v/>
      </c>
      <c r="P66" s="16">
        <f>SE(O66="";"Verifica";SE(O66&lt;OGGI();"Bloccato";"Ammesso"))</f>
        <v/>
      </c>
    </row>
    <row r="67">
      <c r="A67" s="17" t="inlineStr">
        <is>
          <t>29/05/2026</t>
        </is>
      </c>
      <c r="B67" s="18" t="inlineStr">
        <is>
          <t>Ferrari Antonio</t>
        </is>
      </c>
      <c r="C67" s="14">
        <f>SE.ERRORE(INDICE(Clienti!$A:$A;CONFRONTA(B67;Clienti!$B:$B;0));"")</f>
        <v/>
      </c>
      <c r="D67" s="18" t="inlineStr">
        <is>
          <t>Corsi fitness</t>
        </is>
      </c>
      <c r="E67" s="18" t="inlineStr">
        <is>
          <t>Andrea Neri</t>
        </is>
      </c>
      <c r="F67" s="18" t="inlineStr">
        <is>
          <t>18:00</t>
        </is>
      </c>
      <c r="G67" s="18" t="inlineStr">
        <is>
          <t>20:00</t>
        </is>
      </c>
      <c r="H67" s="19">
        <f>SE(O(F67="";G67="");"";(G67-F67)*1440)</f>
        <v/>
      </c>
      <c r="I67" s="18" t="inlineStr">
        <is>
          <t>Abbonamento</t>
        </is>
      </c>
      <c r="J67" s="18" t="inlineStr">
        <is>
          <t>No</t>
        </is>
      </c>
      <c r="K67" s="20" t="n">
        <v>0</v>
      </c>
      <c r="L67" s="18" t="inlineStr"/>
      <c r="M67" s="14">
        <f>SE(K67=0;"Nessun importo";SE(J67="Sì";"Pagato";"Da incassare"))</f>
        <v/>
      </c>
      <c r="N67" s="18" t="inlineStr"/>
      <c r="O67" s="21">
        <f>SE.ERRORE(INDICE(Clienti!$J:$J;CONFRONTA(B67;Clienti!$B:$B;0));"")</f>
        <v/>
      </c>
      <c r="P67" s="14">
        <f>SE(O67="";"Verifica";SE(O67&lt;OGGI();"Bloccato";"Ammesso"))</f>
        <v/>
      </c>
    </row>
    <row r="68">
      <c r="A68" s="17" t="inlineStr">
        <is>
          <t>30/05/2026</t>
        </is>
      </c>
      <c r="B68" s="18" t="inlineStr">
        <is>
          <t>Conti Federica</t>
        </is>
      </c>
      <c r="C68" s="16">
        <f>SE.ERRORE(INDICE(Clienti!$A:$A;CONFRONTA(B68;Clienti!$B:$B;0));"")</f>
        <v/>
      </c>
      <c r="D68" s="18" t="inlineStr">
        <is>
          <t>Corsi fitness</t>
        </is>
      </c>
      <c r="E68" s="18" t="inlineStr">
        <is>
          <t>Laura Bianchi</t>
        </is>
      </c>
      <c r="F68" s="18" t="inlineStr">
        <is>
          <t>17:00</t>
        </is>
      </c>
      <c r="G68" s="18" t="inlineStr">
        <is>
          <t>18:15</t>
        </is>
      </c>
      <c r="H68" s="22">
        <f>SE(O(F68="";G68="");"";(G68-F68)*1440)</f>
        <v/>
      </c>
      <c r="I68" s="18" t="inlineStr">
        <is>
          <t>Abbonamento</t>
        </is>
      </c>
      <c r="J68" s="18" t="inlineStr">
        <is>
          <t>No</t>
        </is>
      </c>
      <c r="K68" s="20" t="n">
        <v>0</v>
      </c>
      <c r="L68" s="18" t="inlineStr"/>
      <c r="M68" s="16">
        <f>SE(K68=0;"Nessun importo";SE(J68="Sì";"Pagato";"Da incassare"))</f>
        <v/>
      </c>
      <c r="N68" s="18" t="inlineStr"/>
      <c r="O68" s="23">
        <f>SE.ERRORE(INDICE(Clienti!$J:$J;CONFRONTA(B68;Clienti!$B:$B;0));"")</f>
        <v/>
      </c>
      <c r="P68" s="16">
        <f>SE(O68="";"Verifica";SE(O68&lt;OGGI();"Bloccato";"Ammesso"))</f>
        <v/>
      </c>
    </row>
    <row r="69">
      <c r="A69" s="17" t="inlineStr">
        <is>
          <t>30/05/2026</t>
        </is>
      </c>
      <c r="B69" s="18" t="inlineStr">
        <is>
          <t>Conti Federica</t>
        </is>
      </c>
      <c r="C69" s="14">
        <f>SE.ERRORE(INDICE(Clienti!$A:$A;CONFRONTA(B69;Clienti!$B:$B;0));"")</f>
        <v/>
      </c>
      <c r="D69" s="18" t="inlineStr">
        <is>
          <t>Yoga</t>
        </is>
      </c>
      <c r="E69" s="18" t="inlineStr">
        <is>
          <t>Laura Bianchi</t>
        </is>
      </c>
      <c r="F69" s="18" t="inlineStr">
        <is>
          <t>17:15</t>
        </is>
      </c>
      <c r="G69" s="18" t="inlineStr">
        <is>
          <t>18:15</t>
        </is>
      </c>
      <c r="H69" s="19">
        <f>SE(O(F69="";G69="");"";(G69-F69)*1440)</f>
        <v/>
      </c>
      <c r="I69" s="18" t="inlineStr">
        <is>
          <t>Abbonamento</t>
        </is>
      </c>
      <c r="J69" s="18" t="inlineStr">
        <is>
          <t>No</t>
        </is>
      </c>
      <c r="K69" s="20" t="n">
        <v>0</v>
      </c>
      <c r="L69" s="18" t="inlineStr"/>
      <c r="M69" s="14">
        <f>SE(K69=0;"Nessun importo";SE(J69="Sì";"Pagato";"Da incassare"))</f>
        <v/>
      </c>
      <c r="N69" s="18" t="inlineStr"/>
      <c r="O69" s="21">
        <f>SE.ERRORE(INDICE(Clienti!$J:$J;CONFRONTA(B69;Clienti!$B:$B;0));"")</f>
        <v/>
      </c>
      <c r="P69" s="14">
        <f>SE(O69="";"Verifica";SE(O69&lt;OGGI();"Bloccato";"Ammesso"))</f>
        <v/>
      </c>
    </row>
    <row r="70">
      <c r="A70" s="17" t="inlineStr">
        <is>
          <t>30/05/2026</t>
        </is>
      </c>
      <c r="B70" s="18" t="inlineStr">
        <is>
          <t>Rossi Marco</t>
        </is>
      </c>
      <c r="C70" s="16">
        <f>SE.ERRORE(INDICE(Clienti!$A:$A;CONFRONTA(B70;Clienti!$B:$B;0));"")</f>
        <v/>
      </c>
      <c r="D70" s="18" t="inlineStr">
        <is>
          <t>Boxe</t>
        </is>
      </c>
      <c r="E70" s="18" t="inlineStr">
        <is>
          <t>Laura Bianchi</t>
        </is>
      </c>
      <c r="F70" s="18" t="inlineStr">
        <is>
          <t>18:30</t>
        </is>
      </c>
      <c r="G70" s="18" t="inlineStr">
        <is>
          <t>19:45</t>
        </is>
      </c>
      <c r="H70" s="22">
        <f>SE(O(F70="";G70="");"";(G70-F70)*1440)</f>
        <v/>
      </c>
      <c r="I70" s="18" t="inlineStr">
        <is>
          <t>Abbonamento</t>
        </is>
      </c>
      <c r="J70" s="18" t="inlineStr">
        <is>
          <t>No</t>
        </is>
      </c>
      <c r="K70" s="20" t="n">
        <v>0</v>
      </c>
      <c r="L70" s="18" t="inlineStr"/>
      <c r="M70" s="16">
        <f>SE(K70=0;"Nessun importo";SE(J70="Sì";"Pagato";"Da incassare"))</f>
        <v/>
      </c>
      <c r="N70" s="18" t="inlineStr"/>
      <c r="O70" s="23">
        <f>SE.ERRORE(INDICE(Clienti!$J:$J;CONFRONTA(B70;Clienti!$B:$B;0));"")</f>
        <v/>
      </c>
      <c r="P70" s="16">
        <f>SE(O70="";"Verifica";SE(O70&lt;OGGI();"Bloccato";"Ammesso"))</f>
        <v/>
      </c>
    </row>
    <row r="71">
      <c r="A71" s="17" t="inlineStr">
        <is>
          <t>30/05/2026</t>
        </is>
      </c>
      <c r="B71" s="18" t="inlineStr">
        <is>
          <t>Verdi Giuseppe</t>
        </is>
      </c>
      <c r="C71" s="14">
        <f>SE.ERRORE(INDICE(Clienti!$A:$A;CONFRONTA(B71;Clienti!$B:$B;0));"")</f>
        <v/>
      </c>
      <c r="D71" s="18" t="inlineStr">
        <is>
          <t>Pilates</t>
        </is>
      </c>
      <c r="E71" s="18" t="inlineStr">
        <is>
          <t>Sara Colombo</t>
        </is>
      </c>
      <c r="F71" s="18" t="inlineStr">
        <is>
          <t>14:45</t>
        </is>
      </c>
      <c r="G71" s="18" t="inlineStr">
        <is>
          <t>15:45</t>
        </is>
      </c>
      <c r="H71" s="19">
        <f>SE(O(F71="";G71="");"";(G71-F71)*1440)</f>
        <v/>
      </c>
      <c r="I71" s="18" t="inlineStr">
        <is>
          <t>Abbonamento</t>
        </is>
      </c>
      <c r="J71" s="18" t="inlineStr">
        <is>
          <t>No</t>
        </is>
      </c>
      <c r="K71" s="20" t="n">
        <v>0</v>
      </c>
      <c r="L71" s="18" t="inlineStr"/>
      <c r="M71" s="14">
        <f>SE(K71=0;"Nessun importo";SE(J71="Sì";"Pagato";"Da incassare"))</f>
        <v/>
      </c>
      <c r="N71" s="18" t="inlineStr"/>
      <c r="O71" s="21">
        <f>SE.ERRORE(INDICE(Clienti!$J:$J;CONFRONTA(B71;Clienti!$B:$B;0));"")</f>
        <v/>
      </c>
      <c r="P71" s="14">
        <f>SE(O71="";"Verifica";SE(O71&lt;OGGI();"Bloccato";"Ammesso"))</f>
        <v/>
      </c>
    </row>
    <row r="72">
      <c r="A72" s="17" t="inlineStr">
        <is>
          <t>30/05/2026</t>
        </is>
      </c>
      <c r="B72" s="18" t="inlineStr">
        <is>
          <t>Verdi Giuseppe</t>
        </is>
      </c>
      <c r="C72" s="16">
        <f>SE.ERRORE(INDICE(Clienti!$A:$A;CONFRONTA(B72;Clienti!$B:$B;0));"")</f>
        <v/>
      </c>
      <c r="D72" s="18" t="inlineStr">
        <is>
          <t>Spinning</t>
        </is>
      </c>
      <c r="E72" s="18" t="inlineStr">
        <is>
          <t>Andrea Neri</t>
        </is>
      </c>
      <c r="F72" s="18" t="inlineStr">
        <is>
          <t>12:45</t>
        </is>
      </c>
      <c r="G72" s="18" t="inlineStr">
        <is>
          <t>13:00</t>
        </is>
      </c>
      <c r="H72" s="22">
        <f>SE(O(F72="";G72="");"";(G72-F72)*1440)</f>
        <v/>
      </c>
      <c r="I72" s="18" t="inlineStr">
        <is>
          <t>Pacchetto ingressi</t>
        </is>
      </c>
      <c r="J72" s="18" t="inlineStr">
        <is>
          <t>No</t>
        </is>
      </c>
      <c r="K72" s="20" t="n">
        <v>0</v>
      </c>
      <c r="L72" s="18" t="inlineStr"/>
      <c r="M72" s="16">
        <f>SE(K72=0;"Nessun importo";SE(J72="Sì";"Pagato";"Da incassare"))</f>
        <v/>
      </c>
      <c r="N72" s="18" t="inlineStr"/>
      <c r="O72" s="23">
        <f>SE.ERRORE(INDICE(Clienti!$J:$J;CONFRONTA(B72;Clienti!$B:$B;0));"")</f>
        <v/>
      </c>
      <c r="P72" s="16">
        <f>SE(O72="";"Verifica";SE(O72&lt;OGGI();"Bloccato";"Ammesso"))</f>
        <v/>
      </c>
    </row>
    <row r="73">
      <c r="A73" s="17" t="inlineStr">
        <is>
          <t>31/05/2026</t>
        </is>
      </c>
      <c r="B73" s="18" t="inlineStr">
        <is>
          <t>Conti Federica</t>
        </is>
      </c>
      <c r="C73" s="14">
        <f>SE.ERRORE(INDICE(Clienti!$A:$A;CONFRONTA(B73;Clienti!$B:$B;0));"")</f>
        <v/>
      </c>
      <c r="D73" s="18" t="inlineStr">
        <is>
          <t>Corsi fitness</t>
        </is>
      </c>
      <c r="E73" s="18" t="inlineStr">
        <is>
          <t>Giulia Verdi</t>
        </is>
      </c>
      <c r="F73" s="18" t="inlineStr">
        <is>
          <t>17:15</t>
        </is>
      </c>
      <c r="G73" s="18" t="inlineStr">
        <is>
          <t>18:15</t>
        </is>
      </c>
      <c r="H73" s="19">
        <f>SE(O(F73="";G73="");"";(G73-F73)*1440)</f>
        <v/>
      </c>
      <c r="I73" s="18" t="inlineStr">
        <is>
          <t>Abbonamento</t>
        </is>
      </c>
      <c r="J73" s="18" t="inlineStr">
        <is>
          <t>Sì</t>
        </is>
      </c>
      <c r="K73" s="20" t="n">
        <v>50</v>
      </c>
      <c r="L73" s="18" t="inlineStr">
        <is>
          <t>Bancomat</t>
        </is>
      </c>
      <c r="M73" s="14">
        <f>SE(K73=0;"Nessun importo";SE(J73="Sì";"Pagato";"Da incassare"))</f>
        <v/>
      </c>
      <c r="N73" s="18" t="inlineStr"/>
      <c r="O73" s="21">
        <f>SE.ERRORE(INDICE(Clienti!$J:$J;CONFRONTA(B73;Clienti!$B:$B;0));"")</f>
        <v/>
      </c>
      <c r="P73" s="14">
        <f>SE(O73="";"Verifica";SE(O73&lt;OGGI();"Bloccato";"Ammesso"))</f>
        <v/>
      </c>
    </row>
    <row r="74">
      <c r="A74" s="17" t="inlineStr">
        <is>
          <t>31/05/2026</t>
        </is>
      </c>
      <c r="B74" s="18" t="inlineStr">
        <is>
          <t>Conti Federica</t>
        </is>
      </c>
      <c r="C74" s="16">
        <f>SE.ERRORE(INDICE(Clienti!$A:$A;CONFRONTA(B74;Clienti!$B:$B;0));"")</f>
        <v/>
      </c>
      <c r="D74" s="18" t="inlineStr">
        <is>
          <t>Pilates</t>
        </is>
      </c>
      <c r="E74" s="18" t="inlineStr">
        <is>
          <t>Marco Rossi</t>
        </is>
      </c>
      <c r="F74" s="18" t="inlineStr">
        <is>
          <t>20:00</t>
        </is>
      </c>
      <c r="G74" s="18" t="inlineStr">
        <is>
          <t>21:15</t>
        </is>
      </c>
      <c r="H74" s="22">
        <f>SE(O(F74="";G74="");"";(G74-F74)*1440)</f>
        <v/>
      </c>
      <c r="I74" s="18" t="inlineStr">
        <is>
          <t>Ingresso singolo</t>
        </is>
      </c>
      <c r="J74" s="18" t="inlineStr">
        <is>
          <t>Sì</t>
        </is>
      </c>
      <c r="K74" s="20" t="n">
        <v>0</v>
      </c>
      <c r="L74" s="18" t="inlineStr">
        <is>
          <t>Satispay</t>
        </is>
      </c>
      <c r="M74" s="16">
        <f>SE(K74=0;"Nessun importo";SE(J74="Sì";"Pagato";"Da incassare"))</f>
        <v/>
      </c>
      <c r="N74" s="18" t="inlineStr"/>
      <c r="O74" s="23">
        <f>SE.ERRORE(INDICE(Clienti!$J:$J;CONFRONTA(B74;Clienti!$B:$B;0));"")</f>
        <v/>
      </c>
      <c r="P74" s="16">
        <f>SE(O74="";"Verifica";SE(O74&lt;OGGI();"Bloccato";"Ammesso"))</f>
        <v/>
      </c>
    </row>
    <row r="75">
      <c r="A75" s="17" t="inlineStr">
        <is>
          <t>31/05/2026</t>
        </is>
      </c>
      <c r="B75" s="18" t="inlineStr">
        <is>
          <t>Colombo Sara</t>
        </is>
      </c>
      <c r="C75" s="14">
        <f>SE.ERRORE(INDICE(Clienti!$A:$A;CONFRONTA(B75;Clienti!$B:$B;0));"")</f>
        <v/>
      </c>
      <c r="D75" s="18" t="inlineStr">
        <is>
          <t>Sala personal</t>
        </is>
      </c>
      <c r="E75" s="18" t="inlineStr">
        <is>
          <t>Marco Rossi</t>
        </is>
      </c>
      <c r="F75" s="18" t="inlineStr">
        <is>
          <t>16:30</t>
        </is>
      </c>
      <c r="G75" s="18" t="inlineStr">
        <is>
          <t>17:45</t>
        </is>
      </c>
      <c r="H75" s="19">
        <f>SE(O(F75="";G75="");"";(G75-F75)*1440)</f>
        <v/>
      </c>
      <c r="I75" s="18" t="inlineStr">
        <is>
          <t>Pacchetto ingressi</t>
        </is>
      </c>
      <c r="J75" s="18" t="inlineStr">
        <is>
          <t>No</t>
        </is>
      </c>
      <c r="K75" s="20" t="n">
        <v>0</v>
      </c>
      <c r="L75" s="18" t="inlineStr"/>
      <c r="M75" s="14">
        <f>SE(K75=0;"Nessun importo";SE(J75="Sì";"Pagato";"Da incassare"))</f>
        <v/>
      </c>
      <c r="N75" s="18" t="inlineStr"/>
      <c r="O75" s="21">
        <f>SE.ERRORE(INDICE(Clienti!$J:$J;CONFRONTA(B75;Clienti!$B:$B;0));"")</f>
        <v/>
      </c>
      <c r="P75" s="14">
        <f>SE(O75="";"Verifica";SE(O75&lt;OGGI();"Bloccato";"Ammesso"))</f>
        <v/>
      </c>
    </row>
    <row r="76">
      <c r="A76" s="17" t="inlineStr">
        <is>
          <t>31/05/2026</t>
        </is>
      </c>
      <c r="B76" s="18" t="inlineStr">
        <is>
          <t>Esposito Chiara</t>
        </is>
      </c>
      <c r="C76" s="16">
        <f>SE.ERRORE(INDICE(Clienti!$A:$A;CONFRONTA(B76;Clienti!$B:$B;0));"")</f>
        <v/>
      </c>
      <c r="D76" s="18" t="inlineStr">
        <is>
          <t>Spinning</t>
        </is>
      </c>
      <c r="E76" s="18" t="inlineStr">
        <is>
          <t>Giulia Verdi</t>
        </is>
      </c>
      <c r="F76" s="18" t="inlineStr">
        <is>
          <t>14:45</t>
        </is>
      </c>
      <c r="G76" s="18" t="inlineStr">
        <is>
          <t>15:00</t>
        </is>
      </c>
      <c r="H76" s="22">
        <f>SE(O(F76="";G76="");"";(G76-F76)*1440)</f>
        <v/>
      </c>
      <c r="I76" s="18" t="inlineStr">
        <is>
          <t>Abbonamento</t>
        </is>
      </c>
      <c r="J76" s="18" t="inlineStr">
        <is>
          <t>No</t>
        </is>
      </c>
      <c r="K76" s="20" t="n">
        <v>0</v>
      </c>
      <c r="L76" s="18" t="inlineStr"/>
      <c r="M76" s="16">
        <f>SE(K76=0;"Nessun importo";SE(J76="Sì";"Pagato";"Da incassare"))</f>
        <v/>
      </c>
      <c r="N76" s="18" t="inlineStr"/>
      <c r="O76" s="23">
        <f>SE.ERRORE(INDICE(Clienti!$J:$J;CONFRONTA(B76;Clienti!$B:$B;0));"")</f>
        <v/>
      </c>
      <c r="P76" s="16">
        <f>SE(O76="";"Verifica";SE(O76&lt;OGGI();"Bloccato";"Ammesso"))</f>
        <v/>
      </c>
    </row>
    <row r="77">
      <c r="A77" s="17" t="inlineStr">
        <is>
          <t>31/05/2026</t>
        </is>
      </c>
      <c r="B77" s="18" t="inlineStr">
        <is>
          <t>Conti Federica</t>
        </is>
      </c>
      <c r="C77" s="14">
        <f>SE.ERRORE(INDICE(Clienti!$A:$A;CONFRONTA(B77;Clienti!$B:$B;0));"")</f>
        <v/>
      </c>
      <c r="D77" s="18" t="inlineStr">
        <is>
          <t>Corsi fitness</t>
        </is>
      </c>
      <c r="E77" s="18" t="inlineStr">
        <is>
          <t>Sara Colombo</t>
        </is>
      </c>
      <c r="F77" s="18" t="inlineStr">
        <is>
          <t>10:45</t>
        </is>
      </c>
      <c r="G77" s="18" t="inlineStr">
        <is>
          <t>11:00</t>
        </is>
      </c>
      <c r="H77" s="19">
        <f>SE(O(F77="";G77="");"";(G77-F77)*1440)</f>
        <v/>
      </c>
      <c r="I77" s="18" t="inlineStr">
        <is>
          <t>Ingresso singolo</t>
        </is>
      </c>
      <c r="J77" s="18" t="inlineStr">
        <is>
          <t>No</t>
        </is>
      </c>
      <c r="K77" s="20" t="n">
        <v>0</v>
      </c>
      <c r="L77" s="18" t="inlineStr"/>
      <c r="M77" s="14">
        <f>SE(K77=0;"Nessun importo";SE(J77="Sì";"Pagato";"Da incassare"))</f>
        <v/>
      </c>
      <c r="N77" s="18" t="inlineStr"/>
      <c r="O77" s="21">
        <f>SE.ERRORE(INDICE(Clienti!$J:$J;CONFRONTA(B77;Clienti!$B:$B;0));"")</f>
        <v/>
      </c>
      <c r="P77" s="14">
        <f>SE(O77="";"Verifica";SE(O77&lt;OGGI();"Bloccato";"Ammesso"))</f>
        <v/>
      </c>
    </row>
    <row r="78">
      <c r="A78" s="17" t="inlineStr">
        <is>
          <t>31/05/2026</t>
        </is>
      </c>
      <c r="B78" s="18" t="inlineStr">
        <is>
          <t>Esposito Chiara</t>
        </is>
      </c>
      <c r="C78" s="16">
        <f>SE.ERRORE(INDICE(Clienti!$A:$A;CONFRONTA(B78;Clienti!$B:$B;0));"")</f>
        <v/>
      </c>
      <c r="D78" s="18" t="inlineStr">
        <is>
          <t>Sala pesi</t>
        </is>
      </c>
      <c r="E78" s="18" t="inlineStr">
        <is>
          <t>Andrea Neri</t>
        </is>
      </c>
      <c r="F78" s="18" t="inlineStr">
        <is>
          <t>15:00</t>
        </is>
      </c>
      <c r="G78" s="18" t="inlineStr">
        <is>
          <t>16:00</t>
        </is>
      </c>
      <c r="H78" s="22">
        <f>SE(O(F78="";G78="");"";(G78-F78)*1440)</f>
        <v/>
      </c>
      <c r="I78" s="18" t="inlineStr">
        <is>
          <t>Abbonamento</t>
        </is>
      </c>
      <c r="J78" s="18" t="inlineStr">
        <is>
          <t>No</t>
        </is>
      </c>
      <c r="K78" s="20" t="n">
        <v>0</v>
      </c>
      <c r="L78" s="18" t="inlineStr"/>
      <c r="M78" s="16">
        <f>SE(K78=0;"Nessun importo";SE(J78="Sì";"Pagato";"Da incassare"))</f>
        <v/>
      </c>
      <c r="N78" s="18" t="inlineStr"/>
      <c r="O78" s="23">
        <f>SE.ERRORE(INDICE(Clienti!$J:$J;CONFRONTA(B78;Clienti!$B:$B;0));"")</f>
        <v/>
      </c>
      <c r="P78" s="16">
        <f>SE(O78="";"Verifica";SE(O78&lt;OGGI();"Bloccato";"Ammesso"))</f>
        <v/>
      </c>
    </row>
    <row r="79">
      <c r="A79" s="17" t="inlineStr">
        <is>
          <t>31/05/2026</t>
        </is>
      </c>
      <c r="B79" s="18" t="inlineStr">
        <is>
          <t>Bianchi Laura</t>
        </is>
      </c>
      <c r="C79" s="14">
        <f>SE.ERRORE(INDICE(Clienti!$A:$A;CONFRONTA(B79;Clienti!$B:$B;0));"")</f>
        <v/>
      </c>
      <c r="D79" s="18" t="inlineStr">
        <is>
          <t>Pilates</t>
        </is>
      </c>
      <c r="E79" s="18" t="inlineStr">
        <is>
          <t>Sara Colombo</t>
        </is>
      </c>
      <c r="F79" s="18" t="inlineStr">
        <is>
          <t>11:45</t>
        </is>
      </c>
      <c r="G79" s="18" t="inlineStr">
        <is>
          <t>12:00</t>
        </is>
      </c>
      <c r="H79" s="19">
        <f>SE(O(F79="";G79="");"";(G79-F79)*1440)</f>
        <v/>
      </c>
      <c r="I79" s="18" t="inlineStr">
        <is>
          <t>Abbonamento</t>
        </is>
      </c>
      <c r="J79" s="18" t="inlineStr">
        <is>
          <t>No</t>
        </is>
      </c>
      <c r="K79" s="20" t="n">
        <v>0</v>
      </c>
      <c r="L79" s="18" t="inlineStr"/>
      <c r="M79" s="14">
        <f>SE(K79=0;"Nessun importo";SE(J79="Sì";"Pagato";"Da incassare"))</f>
        <v/>
      </c>
      <c r="N79" s="18" t="inlineStr"/>
      <c r="O79" s="21">
        <f>SE.ERRORE(INDICE(Clienti!$J:$J;CONFRONTA(B79;Clienti!$B:$B;0));"")</f>
        <v/>
      </c>
      <c r="P79" s="14">
        <f>SE(O79="";"Verifica";SE(O79&lt;OGGI();"Bloccato";"Ammesso"))</f>
        <v/>
      </c>
    </row>
    <row r="80">
      <c r="A80" s="17" t="inlineStr">
        <is>
          <t>31/05/2026</t>
        </is>
      </c>
      <c r="B80" s="18" t="inlineStr">
        <is>
          <t>Rossi Marco</t>
        </is>
      </c>
      <c r="C80" s="16">
        <f>SE.ERRORE(INDICE(Clienti!$A:$A;CONFRONTA(B80;Clienti!$B:$B;0));"")</f>
        <v/>
      </c>
      <c r="D80" s="18" t="inlineStr">
        <is>
          <t>Sala pesi</t>
        </is>
      </c>
      <c r="E80" s="18" t="inlineStr">
        <is>
          <t>Laura Bianchi</t>
        </is>
      </c>
      <c r="F80" s="18" t="inlineStr">
        <is>
          <t>14:00</t>
        </is>
      </c>
      <c r="G80" s="18" t="inlineStr">
        <is>
          <t>15:00</t>
        </is>
      </c>
      <c r="H80" s="22">
        <f>SE(O(F80="";G80="");"";(G80-F80)*1440)</f>
        <v/>
      </c>
      <c r="I80" s="18" t="inlineStr">
        <is>
          <t>Abbonamento</t>
        </is>
      </c>
      <c r="J80" s="18" t="inlineStr">
        <is>
          <t>No</t>
        </is>
      </c>
      <c r="K80" s="20" t="n">
        <v>0</v>
      </c>
      <c r="L80" s="18" t="inlineStr"/>
      <c r="M80" s="16">
        <f>SE(K80=0;"Nessun importo";SE(J80="Sì";"Pagato";"Da incassare"))</f>
        <v/>
      </c>
      <c r="N80" s="18" t="inlineStr"/>
      <c r="O80" s="23">
        <f>SE.ERRORE(INDICE(Clienti!$J:$J;CONFRONTA(B80;Clienti!$B:$B;0));"")</f>
        <v/>
      </c>
      <c r="P80" s="16">
        <f>SE(O80="";"Verifica";SE(O80&lt;OGGI();"Bloccato";"Ammesso"))</f>
        <v/>
      </c>
    </row>
    <row r="81">
      <c r="A81" s="17" t="inlineStr">
        <is>
          <t>01/06/2026</t>
        </is>
      </c>
      <c r="B81" s="18" t="inlineStr">
        <is>
          <t>Ferrari Antonio</t>
        </is>
      </c>
      <c r="C81" s="14">
        <f>SE.ERRORE(INDICE(Clienti!$A:$A;CONFRONTA(B81;Clienti!$B:$B;0));"")</f>
        <v/>
      </c>
      <c r="D81" s="18" t="inlineStr">
        <is>
          <t>Sala personal</t>
        </is>
      </c>
      <c r="E81" s="18" t="inlineStr">
        <is>
          <t>Laura Bianchi</t>
        </is>
      </c>
      <c r="F81" s="18" t="inlineStr">
        <is>
          <t>19:30</t>
        </is>
      </c>
      <c r="G81" s="18" t="inlineStr">
        <is>
          <t>20:30</t>
        </is>
      </c>
      <c r="H81" s="19">
        <f>SE(O(F81="";G81="");"";(G81-F81)*1440)</f>
        <v/>
      </c>
      <c r="I81" s="18" t="inlineStr">
        <is>
          <t>Abbonamento</t>
        </is>
      </c>
      <c r="J81" s="18" t="inlineStr">
        <is>
          <t>No</t>
        </is>
      </c>
      <c r="K81" s="20" t="n">
        <v>0</v>
      </c>
      <c r="L81" s="18" t="inlineStr"/>
      <c r="M81" s="14">
        <f>SE(K81=0;"Nessun importo";SE(J81="Sì";"Pagato";"Da incassare"))</f>
        <v/>
      </c>
      <c r="N81" s="18" t="inlineStr"/>
      <c r="O81" s="21">
        <f>SE.ERRORE(INDICE(Clienti!$J:$J;CONFRONTA(B81;Clienti!$B:$B;0));"")</f>
        <v/>
      </c>
      <c r="P81" s="14">
        <f>SE(O81="";"Verifica";SE(O81&lt;OGGI();"Bloccato";"Ammesso"))</f>
        <v/>
      </c>
    </row>
    <row r="82">
      <c r="A82" s="17" t="inlineStr">
        <is>
          <t>01/06/2026</t>
        </is>
      </c>
      <c r="B82" s="18" t="inlineStr">
        <is>
          <t>Colombo Sara</t>
        </is>
      </c>
      <c r="C82" s="16">
        <f>SE.ERRORE(INDICE(Clienti!$A:$A;CONFRONTA(B82;Clienti!$B:$B;0));"")</f>
        <v/>
      </c>
      <c r="D82" s="18" t="inlineStr">
        <is>
          <t>Yoga</t>
        </is>
      </c>
      <c r="E82" s="18" t="inlineStr">
        <is>
          <t>Giulia Verdi</t>
        </is>
      </c>
      <c r="F82" s="18" t="inlineStr">
        <is>
          <t>07:30</t>
        </is>
      </c>
      <c r="G82" s="18" t="inlineStr">
        <is>
          <t>08:00</t>
        </is>
      </c>
      <c r="H82" s="22">
        <f>SE(O(F82="";G82="");"";(G82-F82)*1440)</f>
        <v/>
      </c>
      <c r="I82" s="18" t="inlineStr">
        <is>
          <t>Pacchetto ingressi</t>
        </is>
      </c>
      <c r="J82" s="18" t="inlineStr">
        <is>
          <t>No</t>
        </is>
      </c>
      <c r="K82" s="20" t="n">
        <v>0</v>
      </c>
      <c r="L82" s="18" t="inlineStr"/>
      <c r="M82" s="16">
        <f>SE(K82=0;"Nessun importo";SE(J82="Sì";"Pagato";"Da incassare"))</f>
        <v/>
      </c>
      <c r="N82" s="18" t="inlineStr"/>
      <c r="O82" s="23">
        <f>SE.ERRORE(INDICE(Clienti!$J:$J;CONFRONTA(B82;Clienti!$B:$B;0));"")</f>
        <v/>
      </c>
      <c r="P82" s="16">
        <f>SE(O82="";"Verifica";SE(O82&lt;OGGI();"Bloccato";"Ammesso"))</f>
        <v/>
      </c>
    </row>
    <row r="83">
      <c r="A83" s="17" t="inlineStr">
        <is>
          <t>01/06/2026</t>
        </is>
      </c>
      <c r="B83" s="18" t="inlineStr">
        <is>
          <t>Conti Federica</t>
        </is>
      </c>
      <c r="C83" s="14">
        <f>SE.ERRORE(INDICE(Clienti!$A:$A;CONFRONTA(B83;Clienti!$B:$B;0));"")</f>
        <v/>
      </c>
      <c r="D83" s="18" t="inlineStr">
        <is>
          <t>Pilates</t>
        </is>
      </c>
      <c r="E83" s="18" t="inlineStr">
        <is>
          <t>Andrea Neri</t>
        </is>
      </c>
      <c r="F83" s="18" t="inlineStr">
        <is>
          <t>19:00</t>
        </is>
      </c>
      <c r="G83" s="18" t="inlineStr">
        <is>
          <t>20:00</t>
        </is>
      </c>
      <c r="H83" s="19">
        <f>SE(O(F83="";G83="");"";(G83-F83)*1440)</f>
        <v/>
      </c>
      <c r="I83" s="18" t="inlineStr">
        <is>
          <t>Ingresso singolo</t>
        </is>
      </c>
      <c r="J83" s="18" t="inlineStr">
        <is>
          <t>Sì</t>
        </is>
      </c>
      <c r="K83" s="20" t="n">
        <v>50</v>
      </c>
      <c r="L83" s="18" t="inlineStr">
        <is>
          <t>Satispay</t>
        </is>
      </c>
      <c r="M83" s="14">
        <f>SE(K83=0;"Nessun importo";SE(J83="Sì";"Pagato";"Da incassare"))</f>
        <v/>
      </c>
      <c r="N83" s="18" t="inlineStr"/>
      <c r="O83" s="21">
        <f>SE.ERRORE(INDICE(Clienti!$J:$J;CONFRONTA(B83;Clienti!$B:$B;0));"")</f>
        <v/>
      </c>
      <c r="P83" s="14">
        <f>SE(O83="";"Verifica";SE(O83&lt;OGGI();"Bloccato";"Ammesso"))</f>
        <v/>
      </c>
    </row>
    <row r="84">
      <c r="A84" s="17" t="inlineStr">
        <is>
          <t>01/06/2026</t>
        </is>
      </c>
      <c r="B84" s="18" t="inlineStr">
        <is>
          <t>Colombo Sara</t>
        </is>
      </c>
      <c r="C84" s="16">
        <f>SE.ERRORE(INDICE(Clienti!$A:$A;CONFRONTA(B84;Clienti!$B:$B;0));"")</f>
        <v/>
      </c>
      <c r="D84" s="18" t="inlineStr">
        <is>
          <t>Boxe</t>
        </is>
      </c>
      <c r="E84" s="18" t="inlineStr">
        <is>
          <t>Marco Rossi</t>
        </is>
      </c>
      <c r="F84" s="18" t="inlineStr">
        <is>
          <t>10:30</t>
        </is>
      </c>
      <c r="G84" s="18" t="inlineStr">
        <is>
          <t>11:00</t>
        </is>
      </c>
      <c r="H84" s="22">
        <f>SE(O(F84="";G84="");"";(G84-F84)*1440)</f>
        <v/>
      </c>
      <c r="I84" s="18" t="inlineStr">
        <is>
          <t>Ingresso singolo</t>
        </is>
      </c>
      <c r="J84" s="18" t="inlineStr">
        <is>
          <t>Sì</t>
        </is>
      </c>
      <c r="K84" s="20" t="n">
        <v>70</v>
      </c>
      <c r="L84" s="18" t="inlineStr">
        <is>
          <t>Satispay</t>
        </is>
      </c>
      <c r="M84" s="16">
        <f>SE(K84=0;"Nessun importo";SE(J84="Sì";"Pagato";"Da incassare"))</f>
        <v/>
      </c>
      <c r="N84" s="18" t="inlineStr"/>
      <c r="O84" s="23">
        <f>SE.ERRORE(INDICE(Clienti!$J:$J;CONFRONTA(B84;Clienti!$B:$B;0));"")</f>
        <v/>
      </c>
      <c r="P84" s="16">
        <f>SE(O84="";"Verifica";SE(O84&lt;OGGI();"Bloccato";"Ammesso"))</f>
        <v/>
      </c>
    </row>
    <row r="85">
      <c r="A85" s="17" t="inlineStr">
        <is>
          <t>01/06/2026</t>
        </is>
      </c>
      <c r="B85" s="18" t="inlineStr">
        <is>
          <t>Romano Luca</t>
        </is>
      </c>
      <c r="C85" s="14">
        <f>SE.ERRORE(INDICE(Clienti!$A:$A;CONFRONTA(B85;Clienti!$B:$B;0));"")</f>
        <v/>
      </c>
      <c r="D85" s="18" t="inlineStr">
        <is>
          <t>Pilates</t>
        </is>
      </c>
      <c r="E85" s="18" t="inlineStr">
        <is>
          <t>Laura Bianchi</t>
        </is>
      </c>
      <c r="F85" s="18" t="inlineStr">
        <is>
          <t>15:00</t>
        </is>
      </c>
      <c r="G85" s="18" t="inlineStr">
        <is>
          <t>17:00</t>
        </is>
      </c>
      <c r="H85" s="19">
        <f>SE(O(F85="";G85="");"";(G85-F85)*1440)</f>
        <v/>
      </c>
      <c r="I85" s="18" t="inlineStr">
        <is>
          <t>Ingresso singolo</t>
        </is>
      </c>
      <c r="J85" s="18" t="inlineStr">
        <is>
          <t>No</t>
        </is>
      </c>
      <c r="K85" s="20" t="n">
        <v>0</v>
      </c>
      <c r="L85" s="18" t="inlineStr"/>
      <c r="M85" s="14">
        <f>SE(K85=0;"Nessun importo";SE(J85="Sì";"Pagato";"Da incassare"))</f>
        <v/>
      </c>
      <c r="N85" s="18" t="inlineStr"/>
      <c r="O85" s="21">
        <f>SE.ERRORE(INDICE(Clienti!$J:$J;CONFRONTA(B85;Clienti!$B:$B;0));"")</f>
        <v/>
      </c>
      <c r="P85" s="14">
        <f>SE(O85="";"Verifica";SE(O85&lt;OGGI();"Bloccato";"Ammesso"))</f>
        <v/>
      </c>
    </row>
    <row r="86">
      <c r="A86" s="17" t="inlineStr">
        <is>
          <t>01/06/2026</t>
        </is>
      </c>
      <c r="B86" s="18" t="inlineStr">
        <is>
          <t>Colombo Sara</t>
        </is>
      </c>
      <c r="C86" s="16">
        <f>SE.ERRORE(INDICE(Clienti!$A:$A;CONFRONTA(B86;Clienti!$B:$B;0));"")</f>
        <v/>
      </c>
      <c r="D86" s="18" t="inlineStr">
        <is>
          <t>Yoga</t>
        </is>
      </c>
      <c r="E86" s="18" t="inlineStr">
        <is>
          <t>Laura Bianchi</t>
        </is>
      </c>
      <c r="F86" s="18" t="inlineStr">
        <is>
          <t>20:30</t>
        </is>
      </c>
      <c r="G86" s="18" t="inlineStr">
        <is>
          <t>21:45</t>
        </is>
      </c>
      <c r="H86" s="22">
        <f>SE(O(F86="";G86="");"";(G86-F86)*1440)</f>
        <v/>
      </c>
      <c r="I86" s="18" t="inlineStr">
        <is>
          <t>Abbonamento</t>
        </is>
      </c>
      <c r="J86" s="18" t="inlineStr">
        <is>
          <t>Sì</t>
        </is>
      </c>
      <c r="K86" s="20" t="n">
        <v>0</v>
      </c>
      <c r="L86" s="18" t="inlineStr">
        <is>
          <t>Contanti</t>
        </is>
      </c>
      <c r="M86" s="16">
        <f>SE(K86=0;"Nessun importo";SE(J86="Sì";"Pagato";"Da incassare"))</f>
        <v/>
      </c>
      <c r="N86" s="18" t="inlineStr"/>
      <c r="O86" s="23">
        <f>SE.ERRORE(INDICE(Clienti!$J:$J;CONFRONTA(B86;Clienti!$B:$B;0));"")</f>
        <v/>
      </c>
      <c r="P86" s="16">
        <f>SE(O86="";"Verifica";SE(O86&lt;OGGI();"Bloccato";"Ammesso"))</f>
        <v/>
      </c>
    </row>
    <row r="87">
      <c r="A87" s="17" t="inlineStr">
        <is>
          <t>02/06/2026</t>
        </is>
      </c>
      <c r="B87" s="18" t="inlineStr">
        <is>
          <t>Esposito Chiara</t>
        </is>
      </c>
      <c r="C87" s="14">
        <f>SE.ERRORE(INDICE(Clienti!$A:$A;CONFRONTA(B87;Clienti!$B:$B;0));"")</f>
        <v/>
      </c>
      <c r="D87" s="18" t="inlineStr">
        <is>
          <t>Boxe</t>
        </is>
      </c>
      <c r="E87" s="18" t="inlineStr">
        <is>
          <t>Giulia Verdi</t>
        </is>
      </c>
      <c r="F87" s="18" t="inlineStr">
        <is>
          <t>11:00</t>
        </is>
      </c>
      <c r="G87" s="18" t="inlineStr">
        <is>
          <t>12:00</t>
        </is>
      </c>
      <c r="H87" s="19">
        <f>SE(O(F87="";G87="");"";(G87-F87)*1440)</f>
        <v/>
      </c>
      <c r="I87" s="18" t="inlineStr">
        <is>
          <t>Ingresso singolo</t>
        </is>
      </c>
      <c r="J87" s="18" t="inlineStr">
        <is>
          <t>No</t>
        </is>
      </c>
      <c r="K87" s="20" t="n">
        <v>0</v>
      </c>
      <c r="L87" s="18" t="inlineStr"/>
      <c r="M87" s="14">
        <f>SE(K87=0;"Nessun importo";SE(J87="Sì";"Pagato";"Da incassare"))</f>
        <v/>
      </c>
      <c r="N87" s="18" t="inlineStr"/>
      <c r="O87" s="21">
        <f>SE.ERRORE(INDICE(Clienti!$J:$J;CONFRONTA(B87;Clienti!$B:$B;0));"")</f>
        <v/>
      </c>
      <c r="P87" s="14">
        <f>SE(O87="";"Verifica";SE(O87&lt;OGGI();"Bloccato";"Ammesso"))</f>
        <v/>
      </c>
    </row>
    <row r="88">
      <c r="A88" s="17" t="inlineStr">
        <is>
          <t>02/06/2026</t>
        </is>
      </c>
      <c r="B88" s="18" t="inlineStr">
        <is>
          <t>Verdi Giuseppe</t>
        </is>
      </c>
      <c r="C88" s="16">
        <f>SE.ERRORE(INDICE(Clienti!$A:$A;CONFRONTA(B88;Clienti!$B:$B;0));"")</f>
        <v/>
      </c>
      <c r="D88" s="18" t="inlineStr">
        <is>
          <t>Spinning</t>
        </is>
      </c>
      <c r="E88" s="18" t="inlineStr">
        <is>
          <t>Andrea Neri</t>
        </is>
      </c>
      <c r="F88" s="18" t="inlineStr">
        <is>
          <t>07:30</t>
        </is>
      </c>
      <c r="G88" s="18" t="inlineStr">
        <is>
          <t>08:30</t>
        </is>
      </c>
      <c r="H88" s="22">
        <f>SE(O(F88="";G88="");"";(G88-F88)*1440)</f>
        <v/>
      </c>
      <c r="I88" s="18" t="inlineStr">
        <is>
          <t>Abbonamento</t>
        </is>
      </c>
      <c r="J88" s="18" t="inlineStr">
        <is>
          <t>No</t>
        </is>
      </c>
      <c r="K88" s="20" t="n">
        <v>0</v>
      </c>
      <c r="L88" s="18" t="inlineStr"/>
      <c r="M88" s="16">
        <f>SE(K88=0;"Nessun importo";SE(J88="Sì";"Pagato";"Da incassare"))</f>
        <v/>
      </c>
      <c r="N88" s="18" t="inlineStr"/>
      <c r="O88" s="23">
        <f>SE.ERRORE(INDICE(Clienti!$J:$J;CONFRONTA(B88;Clienti!$B:$B;0));"")</f>
        <v/>
      </c>
      <c r="P88" s="16">
        <f>SE(O88="";"Verifica";SE(O88&lt;OGGI();"Bloccato";"Ammesso"))</f>
        <v/>
      </c>
    </row>
    <row r="89">
      <c r="A89" s="17" t="inlineStr">
        <is>
          <t>02/06/2026</t>
        </is>
      </c>
      <c r="B89" s="18" t="inlineStr">
        <is>
          <t>Colombo Sara</t>
        </is>
      </c>
      <c r="C89" s="14">
        <f>SE.ERRORE(INDICE(Clienti!$A:$A;CONFRONTA(B89;Clienti!$B:$B;0));"")</f>
        <v/>
      </c>
      <c r="D89" s="18" t="inlineStr">
        <is>
          <t>Spinning</t>
        </is>
      </c>
      <c r="E89" s="18" t="inlineStr">
        <is>
          <t>Laura Bianchi</t>
        </is>
      </c>
      <c r="F89" s="18" t="inlineStr">
        <is>
          <t>20:00</t>
        </is>
      </c>
      <c r="G89" s="18" t="inlineStr">
        <is>
          <t>21:00</t>
        </is>
      </c>
      <c r="H89" s="19">
        <f>SE(O(F89="";G89="");"";(G89-F89)*1440)</f>
        <v/>
      </c>
      <c r="I89" s="18" t="inlineStr">
        <is>
          <t>Ingresso singolo</t>
        </is>
      </c>
      <c r="J89" s="18" t="inlineStr">
        <is>
          <t>No</t>
        </is>
      </c>
      <c r="K89" s="20" t="n">
        <v>0</v>
      </c>
      <c r="L89" s="18" t="inlineStr"/>
      <c r="M89" s="14">
        <f>SE(K89=0;"Nessun importo";SE(J89="Sì";"Pagato";"Da incassare"))</f>
        <v/>
      </c>
      <c r="N89" s="18" t="inlineStr"/>
      <c r="O89" s="21">
        <f>SE.ERRORE(INDICE(Clienti!$J:$J;CONFRONTA(B89;Clienti!$B:$B;0));"")</f>
        <v/>
      </c>
      <c r="P89" s="14">
        <f>SE(O89="";"Verifica";SE(O89&lt;OGGI();"Bloccato";"Ammesso"))</f>
        <v/>
      </c>
    </row>
    <row r="90">
      <c r="A90" s="17" t="inlineStr">
        <is>
          <t>02/06/2026</t>
        </is>
      </c>
      <c r="B90" s="18" t="inlineStr">
        <is>
          <t>Ferrari Antonio</t>
        </is>
      </c>
      <c r="C90" s="16">
        <f>SE.ERRORE(INDICE(Clienti!$A:$A;CONFRONTA(B90;Clienti!$B:$B;0));"")</f>
        <v/>
      </c>
      <c r="D90" s="18" t="inlineStr">
        <is>
          <t>Sala pesi</t>
        </is>
      </c>
      <c r="E90" s="18" t="inlineStr">
        <is>
          <t>Laura Bianchi</t>
        </is>
      </c>
      <c r="F90" s="18" t="inlineStr">
        <is>
          <t>11:00</t>
        </is>
      </c>
      <c r="G90" s="18" t="inlineStr">
        <is>
          <t>12:30</t>
        </is>
      </c>
      <c r="H90" s="22">
        <f>SE(O(F90="";G90="");"";(G90-F90)*1440)</f>
        <v/>
      </c>
      <c r="I90" s="18" t="inlineStr">
        <is>
          <t>Abbonamento</t>
        </is>
      </c>
      <c r="J90" s="18" t="inlineStr">
        <is>
          <t>No</t>
        </is>
      </c>
      <c r="K90" s="20" t="n">
        <v>0</v>
      </c>
      <c r="L90" s="18" t="inlineStr"/>
      <c r="M90" s="16">
        <f>SE(K90=0;"Nessun importo";SE(J90="Sì";"Pagato";"Da incassare"))</f>
        <v/>
      </c>
      <c r="N90" s="18" t="inlineStr"/>
      <c r="O90" s="23">
        <f>SE.ERRORE(INDICE(Clienti!$J:$J;CONFRONTA(B90;Clienti!$B:$B;0));"")</f>
        <v/>
      </c>
      <c r="P90" s="16">
        <f>SE(O90="";"Verifica";SE(O90&lt;OGGI();"Bloccato";"Ammesso"))</f>
        <v/>
      </c>
    </row>
    <row r="91">
      <c r="A91" s="17" t="inlineStr">
        <is>
          <t>02/06/2026</t>
        </is>
      </c>
      <c r="B91" s="18" t="inlineStr">
        <is>
          <t>Bianchi Laura</t>
        </is>
      </c>
      <c r="C91" s="14">
        <f>SE.ERRORE(INDICE(Clienti!$A:$A;CONFRONTA(B91;Clienti!$B:$B;0));"")</f>
        <v/>
      </c>
      <c r="D91" s="18" t="inlineStr">
        <is>
          <t>Pilates</t>
        </is>
      </c>
      <c r="E91" s="18" t="inlineStr">
        <is>
          <t>Sara Colombo</t>
        </is>
      </c>
      <c r="F91" s="18" t="inlineStr">
        <is>
          <t>20:15</t>
        </is>
      </c>
      <c r="G91" s="18" t="inlineStr">
        <is>
          <t>22:15</t>
        </is>
      </c>
      <c r="H91" s="19">
        <f>SE(O(F91="";G91="");"";(G91-F91)*1440)</f>
        <v/>
      </c>
      <c r="I91" s="18" t="inlineStr">
        <is>
          <t>Abbonamento</t>
        </is>
      </c>
      <c r="J91" s="18" t="inlineStr">
        <is>
          <t>No</t>
        </is>
      </c>
      <c r="K91" s="20" t="n">
        <v>0</v>
      </c>
      <c r="L91" s="18" t="inlineStr"/>
      <c r="M91" s="14">
        <f>SE(K91=0;"Nessun importo";SE(J91="Sì";"Pagato";"Da incassare"))</f>
        <v/>
      </c>
      <c r="N91" s="18" t="inlineStr"/>
      <c r="O91" s="21">
        <f>SE.ERRORE(INDICE(Clienti!$J:$J;CONFRONTA(B91;Clienti!$B:$B;0));"")</f>
        <v/>
      </c>
      <c r="P91" s="14">
        <f>SE(O91="";"Verifica";SE(O91&lt;OGGI();"Bloccato";"Ammesso"))</f>
        <v/>
      </c>
    </row>
    <row r="92">
      <c r="A92" s="17" t="inlineStr">
        <is>
          <t>02/06/2026</t>
        </is>
      </c>
      <c r="B92" s="18" t="inlineStr">
        <is>
          <t>Romano Luca</t>
        </is>
      </c>
      <c r="C92" s="16">
        <f>SE.ERRORE(INDICE(Clienti!$A:$A;CONFRONTA(B92;Clienti!$B:$B;0));"")</f>
        <v/>
      </c>
      <c r="D92" s="18" t="inlineStr">
        <is>
          <t>Pilates</t>
        </is>
      </c>
      <c r="E92" s="18" t="inlineStr">
        <is>
          <t>Sara Colombo</t>
        </is>
      </c>
      <c r="F92" s="18" t="inlineStr">
        <is>
          <t>12:45</t>
        </is>
      </c>
      <c r="G92" s="18" t="inlineStr">
        <is>
          <t>13:45</t>
        </is>
      </c>
      <c r="H92" s="22">
        <f>SE(O(F92="";G92="");"";(G92-F92)*1440)</f>
        <v/>
      </c>
      <c r="I92" s="18" t="inlineStr">
        <is>
          <t>Abbonamento</t>
        </is>
      </c>
      <c r="J92" s="18" t="inlineStr">
        <is>
          <t>Sì</t>
        </is>
      </c>
      <c r="K92" s="20" t="n">
        <v>0</v>
      </c>
      <c r="L92" s="18" t="inlineStr">
        <is>
          <t>Carta di credito</t>
        </is>
      </c>
      <c r="M92" s="16">
        <f>SE(K92=0;"Nessun importo";SE(J92="Sì";"Pagato";"Da incassare"))</f>
        <v/>
      </c>
      <c r="N92" s="18" t="inlineStr"/>
      <c r="O92" s="23">
        <f>SE.ERRORE(INDICE(Clienti!$J:$J;CONFRONTA(B92;Clienti!$B:$B;0));"")</f>
        <v/>
      </c>
      <c r="P92" s="16">
        <f>SE(O92="";"Verifica";SE(O92&lt;OGGI();"Bloccato";"Ammesso"))</f>
        <v/>
      </c>
    </row>
    <row r="93">
      <c r="A93" s="17" t="inlineStr">
        <is>
          <t>02/06/2026</t>
        </is>
      </c>
      <c r="B93" s="18" t="inlineStr">
        <is>
          <t>Bianchi Laura</t>
        </is>
      </c>
      <c r="C93" s="14">
        <f>SE.ERRORE(INDICE(Clienti!$A:$A;CONFRONTA(B93;Clienti!$B:$B;0));"")</f>
        <v/>
      </c>
      <c r="D93" s="18" t="inlineStr">
        <is>
          <t>Pilates</t>
        </is>
      </c>
      <c r="E93" s="18" t="inlineStr">
        <is>
          <t>Sara Colombo</t>
        </is>
      </c>
      <c r="F93" s="18" t="inlineStr">
        <is>
          <t>18:15</t>
        </is>
      </c>
      <c r="G93" s="18" t="inlineStr">
        <is>
          <t>19:45</t>
        </is>
      </c>
      <c r="H93" s="19">
        <f>SE(O(F93="";G93="");"";(G93-F93)*1440)</f>
        <v/>
      </c>
      <c r="I93" s="18" t="inlineStr">
        <is>
          <t>Pacchetto ingressi</t>
        </is>
      </c>
      <c r="J93" s="18" t="inlineStr">
        <is>
          <t>No</t>
        </is>
      </c>
      <c r="K93" s="20" t="n">
        <v>0</v>
      </c>
      <c r="L93" s="18" t="inlineStr"/>
      <c r="M93" s="14">
        <f>SE(K93=0;"Nessun importo";SE(J93="Sì";"Pagato";"Da incassare"))</f>
        <v/>
      </c>
      <c r="N93" s="18" t="inlineStr"/>
      <c r="O93" s="21">
        <f>SE.ERRORE(INDICE(Clienti!$J:$J;CONFRONTA(B93;Clienti!$B:$B;0));"")</f>
        <v/>
      </c>
      <c r="P93" s="14">
        <f>SE(O93="";"Verifica";SE(O93&lt;OGGI();"Bloccato";"Ammesso"))</f>
        <v/>
      </c>
    </row>
    <row r="94">
      <c r="A94" s="17" t="inlineStr">
        <is>
          <t>02/06/2026</t>
        </is>
      </c>
      <c r="B94" s="18" t="inlineStr">
        <is>
          <t>Romano Luca</t>
        </is>
      </c>
      <c r="C94" s="16">
        <f>SE.ERRORE(INDICE(Clienti!$A:$A;CONFRONTA(B94;Clienti!$B:$B;0));"")</f>
        <v/>
      </c>
      <c r="D94" s="18" t="inlineStr">
        <is>
          <t>Pilates</t>
        </is>
      </c>
      <c r="E94" s="18" t="inlineStr">
        <is>
          <t>Laura Bianchi</t>
        </is>
      </c>
      <c r="F94" s="18" t="inlineStr">
        <is>
          <t>13:45</t>
        </is>
      </c>
      <c r="G94" s="18" t="inlineStr">
        <is>
          <t>14:45</t>
        </is>
      </c>
      <c r="H94" s="22">
        <f>SE(O(F94="";G94="");"";(G94-F94)*1440)</f>
        <v/>
      </c>
      <c r="I94" s="18" t="inlineStr">
        <is>
          <t>Abbonamento</t>
        </is>
      </c>
      <c r="J94" s="18" t="inlineStr">
        <is>
          <t>Sì</t>
        </is>
      </c>
      <c r="K94" s="20" t="n">
        <v>70</v>
      </c>
      <c r="L94" s="18" t="inlineStr">
        <is>
          <t>Bancomat</t>
        </is>
      </c>
      <c r="M94" s="16">
        <f>SE(K94=0;"Nessun importo";SE(J94="Sì";"Pagato";"Da incassare"))</f>
        <v/>
      </c>
      <c r="N94" s="18" t="inlineStr"/>
      <c r="O94" s="23">
        <f>SE.ERRORE(INDICE(Clienti!$J:$J;CONFRONTA(B94;Clienti!$B:$B;0));"")</f>
        <v/>
      </c>
      <c r="P94" s="16">
        <f>SE(O94="";"Verifica";SE(O94&lt;OGGI();"Bloccato";"Ammesso"))</f>
        <v/>
      </c>
    </row>
    <row r="95">
      <c r="A95" s="18" t="n"/>
      <c r="B95" s="18" t="n"/>
      <c r="C95" s="14">
        <f>SE.ERRORE(INDICE(Clienti!$A:$A;CONFRONTA(B95;Clienti!$B:$B;0));"")</f>
        <v/>
      </c>
      <c r="D95" s="18" t="n"/>
      <c r="E95" s="18" t="n"/>
      <c r="F95" s="18" t="n"/>
      <c r="G95" s="18" t="n"/>
      <c r="H95" s="14">
        <f>SE(O(F95="";G95="");"";(G95-F95)*1440)</f>
        <v/>
      </c>
      <c r="I95" s="14" t="n"/>
      <c r="J95" s="18" t="n"/>
      <c r="K95" s="18" t="n"/>
      <c r="L95" s="18" t="n"/>
      <c r="M95" s="14">
        <f>SE(K95=0;"Nessun importo";SE(J95="Sì";"Pagato";"Da incassare"))</f>
        <v/>
      </c>
      <c r="N95" s="18" t="n"/>
      <c r="O95" s="14">
        <f>SE.ERRORE(INDICE(Clienti!$J:$J;CONFRONTA(B95;Clienti!$B:$B;0));"")</f>
        <v/>
      </c>
      <c r="P95" s="14">
        <f>SE(O95="";"Verifica";SE(O95&lt;OGGI();"Bloccato";"Ammesso"))</f>
        <v/>
      </c>
    </row>
    <row r="96">
      <c r="A96" s="18" t="n"/>
      <c r="B96" s="18" t="n"/>
      <c r="C96" s="16">
        <f>SE.ERRORE(INDICE(Clienti!$A:$A;CONFRONTA(B96;Clienti!$B:$B;0));"")</f>
        <v/>
      </c>
      <c r="D96" s="18" t="n"/>
      <c r="E96" s="18" t="n"/>
      <c r="F96" s="18" t="n"/>
      <c r="G96" s="18" t="n"/>
      <c r="H96" s="16">
        <f>SE(O(F96="";G96="");"";(G96-F96)*1440)</f>
        <v/>
      </c>
      <c r="I96" s="16" t="n"/>
      <c r="J96" s="18" t="n"/>
      <c r="K96" s="18" t="n"/>
      <c r="L96" s="18" t="n"/>
      <c r="M96" s="16">
        <f>SE(K96=0;"Nessun importo";SE(J96="Sì";"Pagato";"Da incassare"))</f>
        <v/>
      </c>
      <c r="N96" s="18" t="n"/>
      <c r="O96" s="16">
        <f>SE.ERRORE(INDICE(Clienti!$J:$J;CONFRONTA(B96;Clienti!$B:$B;0));"")</f>
        <v/>
      </c>
      <c r="P96" s="16">
        <f>SE(O96="";"Verifica";SE(O96&lt;OGGI();"Bloccato";"Ammesso"))</f>
        <v/>
      </c>
    </row>
    <row r="97">
      <c r="A97" s="18" t="n"/>
      <c r="B97" s="18" t="n"/>
      <c r="C97" s="14">
        <f>SE.ERRORE(INDICE(Clienti!$A:$A;CONFRONTA(B97;Clienti!$B:$B;0));"")</f>
        <v/>
      </c>
      <c r="D97" s="18" t="n"/>
      <c r="E97" s="18" t="n"/>
      <c r="F97" s="18" t="n"/>
      <c r="G97" s="18" t="n"/>
      <c r="H97" s="14">
        <f>SE(O(F97="";G97="");"";(G97-F97)*1440)</f>
        <v/>
      </c>
      <c r="I97" s="14" t="n"/>
      <c r="J97" s="18" t="n"/>
      <c r="K97" s="18" t="n"/>
      <c r="L97" s="18" t="n"/>
      <c r="M97" s="14">
        <f>SE(K97=0;"Nessun importo";SE(J97="Sì";"Pagato";"Da incassare"))</f>
        <v/>
      </c>
      <c r="N97" s="18" t="n"/>
      <c r="O97" s="14">
        <f>SE.ERRORE(INDICE(Clienti!$J:$J;CONFRONTA(B97;Clienti!$B:$B;0));"")</f>
        <v/>
      </c>
      <c r="P97" s="14">
        <f>SE(O97="";"Verifica";SE(O97&lt;OGGI();"Bloccato";"Ammesso"))</f>
        <v/>
      </c>
    </row>
    <row r="98">
      <c r="A98" s="18" t="n"/>
      <c r="B98" s="18" t="n"/>
      <c r="C98" s="16">
        <f>SE.ERRORE(INDICE(Clienti!$A:$A;CONFRONTA(B98;Clienti!$B:$B;0));"")</f>
        <v/>
      </c>
      <c r="D98" s="18" t="n"/>
      <c r="E98" s="18" t="n"/>
      <c r="F98" s="18" t="n"/>
      <c r="G98" s="18" t="n"/>
      <c r="H98" s="16">
        <f>SE(O(F98="";G98="");"";(G98-F98)*1440)</f>
        <v/>
      </c>
      <c r="I98" s="16" t="n"/>
      <c r="J98" s="18" t="n"/>
      <c r="K98" s="18" t="n"/>
      <c r="L98" s="18" t="n"/>
      <c r="M98" s="16">
        <f>SE(K98=0;"Nessun importo";SE(J98="Sì";"Pagato";"Da incassare"))</f>
        <v/>
      </c>
      <c r="N98" s="18" t="n"/>
      <c r="O98" s="16">
        <f>SE.ERRORE(INDICE(Clienti!$J:$J;CONFRONTA(B98;Clienti!$B:$B;0));"")</f>
        <v/>
      </c>
      <c r="P98" s="16">
        <f>SE(O98="";"Verifica";SE(O98&lt;OGGI();"Bloccato";"Ammesso"))</f>
        <v/>
      </c>
    </row>
    <row r="99">
      <c r="A99" s="18" t="n"/>
      <c r="B99" s="18" t="n"/>
      <c r="C99" s="14">
        <f>SE.ERRORE(INDICE(Clienti!$A:$A;CONFRONTA(B99;Clienti!$B:$B;0));"")</f>
        <v/>
      </c>
      <c r="D99" s="18" t="n"/>
      <c r="E99" s="18" t="n"/>
      <c r="F99" s="18" t="n"/>
      <c r="G99" s="18" t="n"/>
      <c r="H99" s="14">
        <f>SE(O(F99="";G99="");"";(G99-F99)*1440)</f>
        <v/>
      </c>
      <c r="I99" s="14" t="n"/>
      <c r="J99" s="18" t="n"/>
      <c r="K99" s="18" t="n"/>
      <c r="L99" s="18" t="n"/>
      <c r="M99" s="14">
        <f>SE(K99=0;"Nessun importo";SE(J99="Sì";"Pagato";"Da incassare"))</f>
        <v/>
      </c>
      <c r="N99" s="18" t="n"/>
      <c r="O99" s="14">
        <f>SE.ERRORE(INDICE(Clienti!$J:$J;CONFRONTA(B99;Clienti!$B:$B;0));"")</f>
        <v/>
      </c>
      <c r="P99" s="14">
        <f>SE(O99="";"Verifica";SE(O99&lt;OGGI();"Bloccato";"Ammesso"))</f>
        <v/>
      </c>
    </row>
    <row r="100">
      <c r="A100" s="18" t="n"/>
      <c r="B100" s="18" t="n"/>
      <c r="C100" s="16">
        <f>SE.ERRORE(INDICE(Clienti!$A:$A;CONFRONTA(B100;Clienti!$B:$B;0));"")</f>
        <v/>
      </c>
      <c r="D100" s="18" t="n"/>
      <c r="E100" s="18" t="n"/>
      <c r="F100" s="18" t="n"/>
      <c r="G100" s="18" t="n"/>
      <c r="H100" s="16">
        <f>SE(O(F100="";G100="");"";(G100-F100)*1440)</f>
        <v/>
      </c>
      <c r="I100" s="16" t="n"/>
      <c r="J100" s="18" t="n"/>
      <c r="K100" s="18" t="n"/>
      <c r="L100" s="18" t="n"/>
      <c r="M100" s="16">
        <f>SE(K100=0;"Nessun importo";SE(J100="Sì";"Pagato";"Da incassare"))</f>
        <v/>
      </c>
      <c r="N100" s="18" t="n"/>
      <c r="O100" s="16">
        <f>SE.ERRORE(INDICE(Clienti!$J:$J;CONFRONTA(B100;Clienti!$B:$B;0));"")</f>
        <v/>
      </c>
      <c r="P100" s="16">
        <f>SE(O100="";"Verifica";SE(O100&lt;OGGI();"Bloccato";"Ammesso"))</f>
        <v/>
      </c>
    </row>
    <row r="101">
      <c r="A101" s="18" t="n"/>
      <c r="B101" s="18" t="n"/>
      <c r="C101" s="14">
        <f>SE.ERRORE(INDICE(Clienti!$A:$A;CONFRONTA(B101;Clienti!$B:$B;0));"")</f>
        <v/>
      </c>
      <c r="D101" s="18" t="n"/>
      <c r="E101" s="18" t="n"/>
      <c r="F101" s="18" t="n"/>
      <c r="G101" s="18" t="n"/>
      <c r="H101" s="14">
        <f>SE(O(F101="";G101="");"";(G101-F101)*1440)</f>
        <v/>
      </c>
      <c r="I101" s="14" t="n"/>
      <c r="J101" s="18" t="n"/>
      <c r="K101" s="18" t="n"/>
      <c r="L101" s="18" t="n"/>
      <c r="M101" s="14">
        <f>SE(K101=0;"Nessun importo";SE(J101="Sì";"Pagato";"Da incassare"))</f>
        <v/>
      </c>
      <c r="N101" s="18" t="n"/>
      <c r="O101" s="14">
        <f>SE.ERRORE(INDICE(Clienti!$J:$J;CONFRONTA(B101;Clienti!$B:$B;0));"")</f>
        <v/>
      </c>
      <c r="P101" s="14">
        <f>SE(O101="";"Verifica";SE(O101&lt;OGGI();"Bloccato";"Ammesso"))</f>
        <v/>
      </c>
    </row>
    <row r="102">
      <c r="A102" s="18" t="n"/>
      <c r="B102" s="18" t="n"/>
      <c r="C102" s="16">
        <f>SE.ERRORE(INDICE(Clienti!$A:$A;CONFRONTA(B102;Clienti!$B:$B;0));"")</f>
        <v/>
      </c>
      <c r="D102" s="18" t="n"/>
      <c r="E102" s="18" t="n"/>
      <c r="F102" s="18" t="n"/>
      <c r="G102" s="18" t="n"/>
      <c r="H102" s="16">
        <f>SE(O(F102="";G102="");"";(G102-F102)*1440)</f>
        <v/>
      </c>
      <c r="I102" s="16" t="n"/>
      <c r="J102" s="18" t="n"/>
      <c r="K102" s="18" t="n"/>
      <c r="L102" s="18" t="n"/>
      <c r="M102" s="16">
        <f>SE(K102=0;"Nessun importo";SE(J102="Sì";"Pagato";"Da incassare"))</f>
        <v/>
      </c>
      <c r="N102" s="18" t="n"/>
      <c r="O102" s="16">
        <f>SE.ERRORE(INDICE(Clienti!$J:$J;CONFRONTA(B102;Clienti!$B:$B;0));"")</f>
        <v/>
      </c>
      <c r="P102" s="16">
        <f>SE(O102="";"Verifica";SE(O102&lt;OGGI();"Bloccato";"Ammesso"))</f>
        <v/>
      </c>
    </row>
    <row r="103">
      <c r="A103" s="18" t="n"/>
      <c r="B103" s="18" t="n"/>
      <c r="C103" s="14">
        <f>SE.ERRORE(INDICE(Clienti!$A:$A;CONFRONTA(B103;Clienti!$B:$B;0));"")</f>
        <v/>
      </c>
      <c r="D103" s="18" t="n"/>
      <c r="E103" s="18" t="n"/>
      <c r="F103" s="18" t="n"/>
      <c r="G103" s="18" t="n"/>
      <c r="H103" s="14">
        <f>SE(O(F103="";G103="");"";(G103-F103)*1440)</f>
        <v/>
      </c>
      <c r="I103" s="14" t="n"/>
      <c r="J103" s="18" t="n"/>
      <c r="K103" s="18" t="n"/>
      <c r="L103" s="18" t="n"/>
      <c r="M103" s="14">
        <f>SE(K103=0;"Nessun importo";SE(J103="Sì";"Pagato";"Da incassare"))</f>
        <v/>
      </c>
      <c r="N103" s="18" t="n"/>
      <c r="O103" s="14">
        <f>SE.ERRORE(INDICE(Clienti!$J:$J;CONFRONTA(B103;Clienti!$B:$B;0));"")</f>
        <v/>
      </c>
      <c r="P103" s="14">
        <f>SE(O103="";"Verifica";SE(O103&lt;OGGI();"Bloccato";"Ammesso"))</f>
        <v/>
      </c>
    </row>
    <row r="104">
      <c r="A104" s="18" t="n"/>
      <c r="B104" s="18" t="n"/>
      <c r="C104" s="16">
        <f>SE.ERRORE(INDICE(Clienti!$A:$A;CONFRONTA(B104;Clienti!$B:$B;0));"")</f>
        <v/>
      </c>
      <c r="D104" s="18" t="n"/>
      <c r="E104" s="18" t="n"/>
      <c r="F104" s="18" t="n"/>
      <c r="G104" s="18" t="n"/>
      <c r="H104" s="16">
        <f>SE(O(F104="";G104="");"";(G104-F104)*1440)</f>
        <v/>
      </c>
      <c r="I104" s="16" t="n"/>
      <c r="J104" s="18" t="n"/>
      <c r="K104" s="18" t="n"/>
      <c r="L104" s="18" t="n"/>
      <c r="M104" s="16">
        <f>SE(K104=0;"Nessun importo";SE(J104="Sì";"Pagato";"Da incassare"))</f>
        <v/>
      </c>
      <c r="N104" s="18" t="n"/>
      <c r="O104" s="16">
        <f>SE.ERRORE(INDICE(Clienti!$J:$J;CONFRONTA(B104;Clienti!$B:$B;0));"")</f>
        <v/>
      </c>
      <c r="P104" s="16">
        <f>SE(O104="";"Verifica";SE(O104&lt;OGGI();"Bloccato";"Ammesso"))</f>
        <v/>
      </c>
    </row>
    <row r="105">
      <c r="A105" s="18" t="n"/>
      <c r="B105" s="18" t="n"/>
      <c r="C105" s="14">
        <f>SE.ERRORE(INDICE(Clienti!$A:$A;CONFRONTA(B105;Clienti!$B:$B;0));"")</f>
        <v/>
      </c>
      <c r="D105" s="18" t="n"/>
      <c r="E105" s="18" t="n"/>
      <c r="F105" s="18" t="n"/>
      <c r="G105" s="18" t="n"/>
      <c r="H105" s="14">
        <f>SE(O(F105="";G105="");"";(G105-F105)*1440)</f>
        <v/>
      </c>
      <c r="I105" s="14" t="n"/>
      <c r="J105" s="18" t="n"/>
      <c r="K105" s="18" t="n"/>
      <c r="L105" s="18" t="n"/>
      <c r="M105" s="14">
        <f>SE(K105=0;"Nessun importo";SE(J105="Sì";"Pagato";"Da incassare"))</f>
        <v/>
      </c>
      <c r="N105" s="18" t="n"/>
      <c r="O105" s="14">
        <f>SE.ERRORE(INDICE(Clienti!$J:$J;CONFRONTA(B105;Clienti!$B:$B;0));"")</f>
        <v/>
      </c>
      <c r="P105" s="14">
        <f>SE(O105="";"Verifica";SE(O105&lt;OGGI();"Bloccato";"Ammesso"))</f>
        <v/>
      </c>
    </row>
    <row r="106">
      <c r="A106" s="18" t="n"/>
      <c r="B106" s="18" t="n"/>
      <c r="C106" s="16">
        <f>SE.ERRORE(INDICE(Clienti!$A:$A;CONFRONTA(B106;Clienti!$B:$B;0));"")</f>
        <v/>
      </c>
      <c r="D106" s="18" t="n"/>
      <c r="E106" s="18" t="n"/>
      <c r="F106" s="18" t="n"/>
      <c r="G106" s="18" t="n"/>
      <c r="H106" s="16">
        <f>SE(O(F106="";G106="");"";(G106-F106)*1440)</f>
        <v/>
      </c>
      <c r="I106" s="16" t="n"/>
      <c r="J106" s="18" t="n"/>
      <c r="K106" s="18" t="n"/>
      <c r="L106" s="18" t="n"/>
      <c r="M106" s="16">
        <f>SE(K106=0;"Nessun importo";SE(J106="Sì";"Pagato";"Da incassare"))</f>
        <v/>
      </c>
      <c r="N106" s="18" t="n"/>
      <c r="O106" s="16">
        <f>SE.ERRORE(INDICE(Clienti!$J:$J;CONFRONTA(B106;Clienti!$B:$B;0));"")</f>
        <v/>
      </c>
      <c r="P106" s="16">
        <f>SE(O106="";"Verifica";SE(O106&lt;OGGI();"Bloccato";"Ammesso"))</f>
        <v/>
      </c>
    </row>
    <row r="107">
      <c r="A107" s="18" t="n"/>
      <c r="B107" s="18" t="n"/>
      <c r="C107" s="14">
        <f>SE.ERRORE(INDICE(Clienti!$A:$A;CONFRONTA(B107;Clienti!$B:$B;0));"")</f>
        <v/>
      </c>
      <c r="D107" s="18" t="n"/>
      <c r="E107" s="18" t="n"/>
      <c r="F107" s="18" t="n"/>
      <c r="G107" s="18" t="n"/>
      <c r="H107" s="14">
        <f>SE(O(F107="";G107="");"";(G107-F107)*1440)</f>
        <v/>
      </c>
      <c r="I107" s="14" t="n"/>
      <c r="J107" s="18" t="n"/>
      <c r="K107" s="18" t="n"/>
      <c r="L107" s="18" t="n"/>
      <c r="M107" s="14">
        <f>SE(K107=0;"Nessun importo";SE(J107="Sì";"Pagato";"Da incassare"))</f>
        <v/>
      </c>
      <c r="N107" s="18" t="n"/>
      <c r="O107" s="14">
        <f>SE.ERRORE(INDICE(Clienti!$J:$J;CONFRONTA(B107;Clienti!$B:$B;0));"")</f>
        <v/>
      </c>
      <c r="P107" s="14">
        <f>SE(O107="";"Verifica";SE(O107&lt;OGGI();"Bloccato";"Ammesso"))</f>
        <v/>
      </c>
    </row>
    <row r="108">
      <c r="A108" s="18" t="n"/>
      <c r="B108" s="18" t="n"/>
      <c r="C108" s="16">
        <f>SE.ERRORE(INDICE(Clienti!$A:$A;CONFRONTA(B108;Clienti!$B:$B;0));"")</f>
        <v/>
      </c>
      <c r="D108" s="18" t="n"/>
      <c r="E108" s="18" t="n"/>
      <c r="F108" s="18" t="n"/>
      <c r="G108" s="18" t="n"/>
      <c r="H108" s="16">
        <f>SE(O(F108="";G108="");"";(G108-F108)*1440)</f>
        <v/>
      </c>
      <c r="I108" s="16" t="n"/>
      <c r="J108" s="18" t="n"/>
      <c r="K108" s="18" t="n"/>
      <c r="L108" s="18" t="n"/>
      <c r="M108" s="16">
        <f>SE(K108=0;"Nessun importo";SE(J108="Sì";"Pagato";"Da incassare"))</f>
        <v/>
      </c>
      <c r="N108" s="18" t="n"/>
      <c r="O108" s="16">
        <f>SE.ERRORE(INDICE(Clienti!$J:$J;CONFRONTA(B108;Clienti!$B:$B;0));"")</f>
        <v/>
      </c>
      <c r="P108" s="16">
        <f>SE(O108="";"Verifica";SE(O108&lt;OGGI();"Bloccato";"Ammesso"))</f>
        <v/>
      </c>
    </row>
    <row r="109">
      <c r="A109" s="18" t="n"/>
      <c r="B109" s="18" t="n"/>
      <c r="C109" s="14">
        <f>SE.ERRORE(INDICE(Clienti!$A:$A;CONFRONTA(B109;Clienti!$B:$B;0));"")</f>
        <v/>
      </c>
      <c r="D109" s="18" t="n"/>
      <c r="E109" s="18" t="n"/>
      <c r="F109" s="18" t="n"/>
      <c r="G109" s="18" t="n"/>
      <c r="H109" s="14">
        <f>SE(O(F109="";G109="");"";(G109-F109)*1440)</f>
        <v/>
      </c>
      <c r="I109" s="14" t="n"/>
      <c r="J109" s="18" t="n"/>
      <c r="K109" s="18" t="n"/>
      <c r="L109" s="18" t="n"/>
      <c r="M109" s="14">
        <f>SE(K109=0;"Nessun importo";SE(J109="Sì";"Pagato";"Da incassare"))</f>
        <v/>
      </c>
      <c r="N109" s="18" t="n"/>
      <c r="O109" s="14">
        <f>SE.ERRORE(INDICE(Clienti!$J:$J;CONFRONTA(B109;Clienti!$B:$B;0));"")</f>
        <v/>
      </c>
      <c r="P109" s="14">
        <f>SE(O109="";"Verifica";SE(O109&lt;OGGI();"Bloccato";"Ammesso"))</f>
        <v/>
      </c>
    </row>
    <row r="110">
      <c r="A110" s="18" t="n"/>
      <c r="B110" s="18" t="n"/>
      <c r="C110" s="16">
        <f>SE.ERRORE(INDICE(Clienti!$A:$A;CONFRONTA(B110;Clienti!$B:$B;0));"")</f>
        <v/>
      </c>
      <c r="D110" s="18" t="n"/>
      <c r="E110" s="18" t="n"/>
      <c r="F110" s="18" t="n"/>
      <c r="G110" s="18" t="n"/>
      <c r="H110" s="16">
        <f>SE(O(F110="";G110="");"";(G110-F110)*1440)</f>
        <v/>
      </c>
      <c r="I110" s="16" t="n"/>
      <c r="J110" s="18" t="n"/>
      <c r="K110" s="18" t="n"/>
      <c r="L110" s="18" t="n"/>
      <c r="M110" s="16">
        <f>SE(K110=0;"Nessun importo";SE(J110="Sì";"Pagato";"Da incassare"))</f>
        <v/>
      </c>
      <c r="N110" s="18" t="n"/>
      <c r="O110" s="16">
        <f>SE.ERRORE(INDICE(Clienti!$J:$J;CONFRONTA(B110;Clienti!$B:$B;0));"")</f>
        <v/>
      </c>
      <c r="P110" s="16">
        <f>SE(O110="";"Verifica";SE(O110&lt;OGGI();"Bloccato";"Ammesso"))</f>
        <v/>
      </c>
    </row>
    <row r="111">
      <c r="A111" s="18" t="n"/>
      <c r="B111" s="18" t="n"/>
      <c r="C111" s="14">
        <f>SE.ERRORE(INDICE(Clienti!$A:$A;CONFRONTA(B111;Clienti!$B:$B;0));"")</f>
        <v/>
      </c>
      <c r="D111" s="18" t="n"/>
      <c r="E111" s="18" t="n"/>
      <c r="F111" s="18" t="n"/>
      <c r="G111" s="18" t="n"/>
      <c r="H111" s="14">
        <f>SE(O(F111="";G111="");"";(G111-F111)*1440)</f>
        <v/>
      </c>
      <c r="I111" s="14" t="n"/>
      <c r="J111" s="18" t="n"/>
      <c r="K111" s="18" t="n"/>
      <c r="L111" s="18" t="n"/>
      <c r="M111" s="14">
        <f>SE(K111=0;"Nessun importo";SE(J111="Sì";"Pagato";"Da incassare"))</f>
        <v/>
      </c>
      <c r="N111" s="18" t="n"/>
      <c r="O111" s="14">
        <f>SE.ERRORE(INDICE(Clienti!$J:$J;CONFRONTA(B111;Clienti!$B:$B;0));"")</f>
        <v/>
      </c>
      <c r="P111" s="14">
        <f>SE(O111="";"Verifica";SE(O111&lt;OGGI();"Bloccato";"Ammesso"))</f>
        <v/>
      </c>
    </row>
    <row r="112">
      <c r="A112" s="18" t="n"/>
      <c r="B112" s="18" t="n"/>
      <c r="C112" s="16">
        <f>SE.ERRORE(INDICE(Clienti!$A:$A;CONFRONTA(B112;Clienti!$B:$B;0));"")</f>
        <v/>
      </c>
      <c r="D112" s="18" t="n"/>
      <c r="E112" s="18" t="n"/>
      <c r="F112" s="18" t="n"/>
      <c r="G112" s="18" t="n"/>
      <c r="H112" s="16">
        <f>SE(O(F112="";G112="");"";(G112-F112)*1440)</f>
        <v/>
      </c>
      <c r="I112" s="16" t="n"/>
      <c r="J112" s="18" t="n"/>
      <c r="K112" s="18" t="n"/>
      <c r="L112" s="18" t="n"/>
      <c r="M112" s="16">
        <f>SE(K112=0;"Nessun importo";SE(J112="Sì";"Pagato";"Da incassare"))</f>
        <v/>
      </c>
      <c r="N112" s="18" t="n"/>
      <c r="O112" s="16">
        <f>SE.ERRORE(INDICE(Clienti!$J:$J;CONFRONTA(B112;Clienti!$B:$B;0));"")</f>
        <v/>
      </c>
      <c r="P112" s="16">
        <f>SE(O112="";"Verifica";SE(O112&lt;OGGI();"Bloccato";"Ammesso"))</f>
        <v/>
      </c>
    </row>
    <row r="113">
      <c r="A113" s="18" t="n"/>
      <c r="B113" s="18" t="n"/>
      <c r="C113" s="14">
        <f>SE.ERRORE(INDICE(Clienti!$A:$A;CONFRONTA(B113;Clienti!$B:$B;0));"")</f>
        <v/>
      </c>
      <c r="D113" s="18" t="n"/>
      <c r="E113" s="18" t="n"/>
      <c r="F113" s="18" t="n"/>
      <c r="G113" s="18" t="n"/>
      <c r="H113" s="14">
        <f>SE(O(F113="";G113="");"";(G113-F113)*1440)</f>
        <v/>
      </c>
      <c r="I113" s="14" t="n"/>
      <c r="J113" s="18" t="n"/>
      <c r="K113" s="18" t="n"/>
      <c r="L113" s="18" t="n"/>
      <c r="M113" s="14">
        <f>SE(K113=0;"Nessun importo";SE(J113="Sì";"Pagato";"Da incassare"))</f>
        <v/>
      </c>
      <c r="N113" s="18" t="n"/>
      <c r="O113" s="14">
        <f>SE.ERRORE(INDICE(Clienti!$J:$J;CONFRONTA(B113;Clienti!$B:$B;0));"")</f>
        <v/>
      </c>
      <c r="P113" s="14">
        <f>SE(O113="";"Verifica";SE(O113&lt;OGGI();"Bloccato";"Ammesso"))</f>
        <v/>
      </c>
    </row>
    <row r="114">
      <c r="A114" s="18" t="n"/>
      <c r="B114" s="18" t="n"/>
      <c r="C114" s="16">
        <f>SE.ERRORE(INDICE(Clienti!$A:$A;CONFRONTA(B114;Clienti!$B:$B;0));"")</f>
        <v/>
      </c>
      <c r="D114" s="18" t="n"/>
      <c r="E114" s="18" t="n"/>
      <c r="F114" s="18" t="n"/>
      <c r="G114" s="18" t="n"/>
      <c r="H114" s="16">
        <f>SE(O(F114="";G114="");"";(G114-F114)*1440)</f>
        <v/>
      </c>
      <c r="I114" s="16" t="n"/>
      <c r="J114" s="18" t="n"/>
      <c r="K114" s="18" t="n"/>
      <c r="L114" s="18" t="n"/>
      <c r="M114" s="16">
        <f>SE(K114=0;"Nessun importo";SE(J114="Sì";"Pagato";"Da incassare"))</f>
        <v/>
      </c>
      <c r="N114" s="18" t="n"/>
      <c r="O114" s="16">
        <f>SE.ERRORE(INDICE(Clienti!$J:$J;CONFRONTA(B114;Clienti!$B:$B;0));"")</f>
        <v/>
      </c>
      <c r="P114" s="16">
        <f>SE(O114="";"Verifica";SE(O114&lt;OGGI();"Bloccato";"Ammesso"))</f>
        <v/>
      </c>
    </row>
    <row r="115">
      <c r="A115" s="18" t="n"/>
      <c r="B115" s="18" t="n"/>
      <c r="C115" s="14">
        <f>SE.ERRORE(INDICE(Clienti!$A:$A;CONFRONTA(B115;Clienti!$B:$B;0));"")</f>
        <v/>
      </c>
      <c r="D115" s="18" t="n"/>
      <c r="E115" s="18" t="n"/>
      <c r="F115" s="18" t="n"/>
      <c r="G115" s="18" t="n"/>
      <c r="H115" s="14">
        <f>SE(O(F115="";G115="");"";(G115-F115)*1440)</f>
        <v/>
      </c>
      <c r="I115" s="14" t="n"/>
      <c r="J115" s="18" t="n"/>
      <c r="K115" s="18" t="n"/>
      <c r="L115" s="18" t="n"/>
      <c r="M115" s="14">
        <f>SE(K115=0;"Nessun importo";SE(J115="Sì";"Pagato";"Da incassare"))</f>
        <v/>
      </c>
      <c r="N115" s="18" t="n"/>
      <c r="O115" s="14">
        <f>SE.ERRORE(INDICE(Clienti!$J:$J;CONFRONTA(B115;Clienti!$B:$B;0));"")</f>
        <v/>
      </c>
      <c r="P115" s="14">
        <f>SE(O115="";"Verifica";SE(O115&lt;OGGI();"Bloccato";"Ammesso"))</f>
        <v/>
      </c>
    </row>
    <row r="116">
      <c r="A116" s="18" t="n"/>
      <c r="B116" s="18" t="n"/>
      <c r="C116" s="16">
        <f>SE.ERRORE(INDICE(Clienti!$A:$A;CONFRONTA(B116;Clienti!$B:$B;0));"")</f>
        <v/>
      </c>
      <c r="D116" s="18" t="n"/>
      <c r="E116" s="18" t="n"/>
      <c r="F116" s="18" t="n"/>
      <c r="G116" s="18" t="n"/>
      <c r="H116" s="16">
        <f>SE(O(F116="";G116="");"";(G116-F116)*1440)</f>
        <v/>
      </c>
      <c r="I116" s="16" t="n"/>
      <c r="J116" s="18" t="n"/>
      <c r="K116" s="18" t="n"/>
      <c r="L116" s="18" t="n"/>
      <c r="M116" s="16">
        <f>SE(K116=0;"Nessun importo";SE(J116="Sì";"Pagato";"Da incassare"))</f>
        <v/>
      </c>
      <c r="N116" s="18" t="n"/>
      <c r="O116" s="16">
        <f>SE.ERRORE(INDICE(Clienti!$J:$J;CONFRONTA(B116;Clienti!$B:$B;0));"")</f>
        <v/>
      </c>
      <c r="P116" s="16">
        <f>SE(O116="";"Verifica";SE(O116&lt;OGGI();"Bloccato";"Ammesso"))</f>
        <v/>
      </c>
    </row>
    <row r="117">
      <c r="A117" s="18" t="n"/>
      <c r="B117" s="18" t="n"/>
      <c r="C117" s="14">
        <f>SE.ERRORE(INDICE(Clienti!$A:$A;CONFRONTA(B117;Clienti!$B:$B;0));"")</f>
        <v/>
      </c>
      <c r="D117" s="18" t="n"/>
      <c r="E117" s="18" t="n"/>
      <c r="F117" s="18" t="n"/>
      <c r="G117" s="18" t="n"/>
      <c r="H117" s="14">
        <f>SE(O(F117="";G117="");"";(G117-F117)*1440)</f>
        <v/>
      </c>
      <c r="I117" s="14" t="n"/>
      <c r="J117" s="18" t="n"/>
      <c r="K117" s="18" t="n"/>
      <c r="L117" s="18" t="n"/>
      <c r="M117" s="14">
        <f>SE(K117=0;"Nessun importo";SE(J117="Sì";"Pagato";"Da incassare"))</f>
        <v/>
      </c>
      <c r="N117" s="18" t="n"/>
      <c r="O117" s="14">
        <f>SE.ERRORE(INDICE(Clienti!$J:$J;CONFRONTA(B117;Clienti!$B:$B;0));"")</f>
        <v/>
      </c>
      <c r="P117" s="14">
        <f>SE(O117="";"Verifica";SE(O117&lt;OGGI();"Bloccato";"Ammesso"))</f>
        <v/>
      </c>
    </row>
    <row r="118">
      <c r="A118" s="18" t="n"/>
      <c r="B118" s="18" t="n"/>
      <c r="C118" s="16">
        <f>SE.ERRORE(INDICE(Clienti!$A:$A;CONFRONTA(B118;Clienti!$B:$B;0));"")</f>
        <v/>
      </c>
      <c r="D118" s="18" t="n"/>
      <c r="E118" s="18" t="n"/>
      <c r="F118" s="18" t="n"/>
      <c r="G118" s="18" t="n"/>
      <c r="H118" s="16">
        <f>SE(O(F118="";G118="");"";(G118-F118)*1440)</f>
        <v/>
      </c>
      <c r="I118" s="16" t="n"/>
      <c r="J118" s="18" t="n"/>
      <c r="K118" s="18" t="n"/>
      <c r="L118" s="18" t="n"/>
      <c r="M118" s="16">
        <f>SE(K118=0;"Nessun importo";SE(J118="Sì";"Pagato";"Da incassare"))</f>
        <v/>
      </c>
      <c r="N118" s="18" t="n"/>
      <c r="O118" s="16">
        <f>SE.ERRORE(INDICE(Clienti!$J:$J;CONFRONTA(B118;Clienti!$B:$B;0));"")</f>
        <v/>
      </c>
      <c r="P118" s="16">
        <f>SE(O118="";"Verifica";SE(O118&lt;OGGI();"Bloccato";"Ammesso"))</f>
        <v/>
      </c>
    </row>
    <row r="119">
      <c r="A119" s="18" t="n"/>
      <c r="B119" s="18" t="n"/>
      <c r="C119" s="14">
        <f>SE.ERRORE(INDICE(Clienti!$A:$A;CONFRONTA(B119;Clienti!$B:$B;0));"")</f>
        <v/>
      </c>
      <c r="D119" s="18" t="n"/>
      <c r="E119" s="18" t="n"/>
      <c r="F119" s="18" t="n"/>
      <c r="G119" s="18" t="n"/>
      <c r="H119" s="14">
        <f>SE(O(F119="";G119="");"";(G119-F119)*1440)</f>
        <v/>
      </c>
      <c r="I119" s="14" t="n"/>
      <c r="J119" s="18" t="n"/>
      <c r="K119" s="18" t="n"/>
      <c r="L119" s="18" t="n"/>
      <c r="M119" s="14">
        <f>SE(K119=0;"Nessun importo";SE(J119="Sì";"Pagato";"Da incassare"))</f>
        <v/>
      </c>
      <c r="N119" s="18" t="n"/>
      <c r="O119" s="14">
        <f>SE.ERRORE(INDICE(Clienti!$J:$J;CONFRONTA(B119;Clienti!$B:$B;0));"")</f>
        <v/>
      </c>
      <c r="P119" s="14">
        <f>SE(O119="";"Verifica";SE(O119&lt;OGGI();"Bloccato";"Ammesso"))</f>
        <v/>
      </c>
    </row>
    <row r="120">
      <c r="A120" s="18" t="n"/>
      <c r="B120" s="18" t="n"/>
      <c r="C120" s="16">
        <f>SE.ERRORE(INDICE(Clienti!$A:$A;CONFRONTA(B120;Clienti!$B:$B;0));"")</f>
        <v/>
      </c>
      <c r="D120" s="18" t="n"/>
      <c r="E120" s="18" t="n"/>
      <c r="F120" s="18" t="n"/>
      <c r="G120" s="18" t="n"/>
      <c r="H120" s="16">
        <f>SE(O(F120="";G120="");"";(G120-F120)*1440)</f>
        <v/>
      </c>
      <c r="I120" s="16" t="n"/>
      <c r="J120" s="18" t="n"/>
      <c r="K120" s="18" t="n"/>
      <c r="L120" s="18" t="n"/>
      <c r="M120" s="16">
        <f>SE(K120=0;"Nessun importo";SE(J120="Sì";"Pagato";"Da incassare"))</f>
        <v/>
      </c>
      <c r="N120" s="18" t="n"/>
      <c r="O120" s="16">
        <f>SE.ERRORE(INDICE(Clienti!$J:$J;CONFRONTA(B120;Clienti!$B:$B;0));"")</f>
        <v/>
      </c>
      <c r="P120" s="16">
        <f>SE(O120="";"Verifica";SE(O120&lt;OGGI();"Bloccato";"Ammesso"))</f>
        <v/>
      </c>
    </row>
    <row r="121">
      <c r="A121" s="18" t="n"/>
      <c r="B121" s="18" t="n"/>
      <c r="C121" s="14">
        <f>SE.ERRORE(INDICE(Clienti!$A:$A;CONFRONTA(B121;Clienti!$B:$B;0));"")</f>
        <v/>
      </c>
      <c r="D121" s="18" t="n"/>
      <c r="E121" s="18" t="n"/>
      <c r="F121" s="18" t="n"/>
      <c r="G121" s="18" t="n"/>
      <c r="H121" s="14">
        <f>SE(O(F121="";G121="");"";(G121-F121)*1440)</f>
        <v/>
      </c>
      <c r="I121" s="14" t="n"/>
      <c r="J121" s="18" t="n"/>
      <c r="K121" s="18" t="n"/>
      <c r="L121" s="18" t="n"/>
      <c r="M121" s="14">
        <f>SE(K121=0;"Nessun importo";SE(J121="Sì";"Pagato";"Da incassare"))</f>
        <v/>
      </c>
      <c r="N121" s="18" t="n"/>
      <c r="O121" s="14">
        <f>SE.ERRORE(INDICE(Clienti!$J:$J;CONFRONTA(B121;Clienti!$B:$B;0));"")</f>
        <v/>
      </c>
      <c r="P121" s="14">
        <f>SE(O121="";"Verifica";SE(O121&lt;OGGI();"Bloccato";"Ammesso"))</f>
        <v/>
      </c>
    </row>
    <row r="122">
      <c r="A122" s="18" t="n"/>
      <c r="B122" s="18" t="n"/>
      <c r="C122" s="16">
        <f>SE.ERRORE(INDICE(Clienti!$A:$A;CONFRONTA(B122;Clienti!$B:$B;0));"")</f>
        <v/>
      </c>
      <c r="D122" s="18" t="n"/>
      <c r="E122" s="18" t="n"/>
      <c r="F122" s="18" t="n"/>
      <c r="G122" s="18" t="n"/>
      <c r="H122" s="16">
        <f>SE(O(F122="";G122="");"";(G122-F122)*1440)</f>
        <v/>
      </c>
      <c r="I122" s="16" t="n"/>
      <c r="J122" s="18" t="n"/>
      <c r="K122" s="18" t="n"/>
      <c r="L122" s="18" t="n"/>
      <c r="M122" s="16">
        <f>SE(K122=0;"Nessun importo";SE(J122="Sì";"Pagato";"Da incassare"))</f>
        <v/>
      </c>
      <c r="N122" s="18" t="n"/>
      <c r="O122" s="16">
        <f>SE.ERRORE(INDICE(Clienti!$J:$J;CONFRONTA(B122;Clienti!$B:$B;0));"")</f>
        <v/>
      </c>
      <c r="P122" s="16">
        <f>SE(O122="";"Verifica";SE(O122&lt;OGGI();"Bloccato";"Ammesso"))</f>
        <v/>
      </c>
    </row>
    <row r="123">
      <c r="A123" s="18" t="n"/>
      <c r="B123" s="18" t="n"/>
      <c r="C123" s="14">
        <f>SE.ERRORE(INDICE(Clienti!$A:$A;CONFRONTA(B123;Clienti!$B:$B;0));"")</f>
        <v/>
      </c>
      <c r="D123" s="18" t="n"/>
      <c r="E123" s="18" t="n"/>
      <c r="F123" s="18" t="n"/>
      <c r="G123" s="18" t="n"/>
      <c r="H123" s="14">
        <f>SE(O(F123="";G123="");"";(G123-F123)*1440)</f>
        <v/>
      </c>
      <c r="I123" s="14" t="n"/>
      <c r="J123" s="18" t="n"/>
      <c r="K123" s="18" t="n"/>
      <c r="L123" s="18" t="n"/>
      <c r="M123" s="14">
        <f>SE(K123=0;"Nessun importo";SE(J123="Sì";"Pagato";"Da incassare"))</f>
        <v/>
      </c>
      <c r="N123" s="18" t="n"/>
      <c r="O123" s="14">
        <f>SE.ERRORE(INDICE(Clienti!$J:$J;CONFRONTA(B123;Clienti!$B:$B;0));"")</f>
        <v/>
      </c>
      <c r="P123" s="14">
        <f>SE(O123="";"Verifica";SE(O123&lt;OGGI();"Bloccato";"Ammesso"))</f>
        <v/>
      </c>
    </row>
    <row r="124">
      <c r="A124" s="18" t="n"/>
      <c r="B124" s="18" t="n"/>
      <c r="C124" s="16">
        <f>SE.ERRORE(INDICE(Clienti!$A:$A;CONFRONTA(B124;Clienti!$B:$B;0));"")</f>
        <v/>
      </c>
      <c r="D124" s="18" t="n"/>
      <c r="E124" s="18" t="n"/>
      <c r="F124" s="18" t="n"/>
      <c r="G124" s="18" t="n"/>
      <c r="H124" s="16">
        <f>SE(O(F124="";G124="");"";(G124-F124)*1440)</f>
        <v/>
      </c>
      <c r="I124" s="16" t="n"/>
      <c r="J124" s="18" t="n"/>
      <c r="K124" s="18" t="n"/>
      <c r="L124" s="18" t="n"/>
      <c r="M124" s="16">
        <f>SE(K124=0;"Nessun importo";SE(J124="Sì";"Pagato";"Da incassare"))</f>
        <v/>
      </c>
      <c r="N124" s="18" t="n"/>
      <c r="O124" s="16">
        <f>SE.ERRORE(INDICE(Clienti!$J:$J;CONFRONTA(B124;Clienti!$B:$B;0));"")</f>
        <v/>
      </c>
      <c r="P124" s="16">
        <f>SE(O124="";"Verifica";SE(O124&lt;OGGI();"Bloccato";"Ammesso"))</f>
        <v/>
      </c>
    </row>
    <row r="125">
      <c r="A125" s="18" t="n"/>
      <c r="B125" s="18" t="n"/>
      <c r="C125" s="14">
        <f>SE.ERRORE(INDICE(Clienti!$A:$A;CONFRONTA(B125;Clienti!$B:$B;0));"")</f>
        <v/>
      </c>
      <c r="D125" s="18" t="n"/>
      <c r="E125" s="18" t="n"/>
      <c r="F125" s="18" t="n"/>
      <c r="G125" s="18" t="n"/>
      <c r="H125" s="14">
        <f>SE(O(F125="";G125="");"";(G125-F125)*1440)</f>
        <v/>
      </c>
      <c r="I125" s="14" t="n"/>
      <c r="J125" s="18" t="n"/>
      <c r="K125" s="18" t="n"/>
      <c r="L125" s="18" t="n"/>
      <c r="M125" s="14">
        <f>SE(K125=0;"Nessun importo";SE(J125="Sì";"Pagato";"Da incassare"))</f>
        <v/>
      </c>
      <c r="N125" s="18" t="n"/>
      <c r="O125" s="14">
        <f>SE.ERRORE(INDICE(Clienti!$J:$J;CONFRONTA(B125;Clienti!$B:$B;0));"")</f>
        <v/>
      </c>
      <c r="P125" s="14">
        <f>SE(O125="";"Verifica";SE(O125&lt;OGGI();"Bloccato";"Ammesso"))</f>
        <v/>
      </c>
    </row>
    <row r="126">
      <c r="A126" s="18" t="n"/>
      <c r="B126" s="18" t="n"/>
      <c r="C126" s="16">
        <f>SE.ERRORE(INDICE(Clienti!$A:$A;CONFRONTA(B126;Clienti!$B:$B;0));"")</f>
        <v/>
      </c>
      <c r="D126" s="18" t="n"/>
      <c r="E126" s="18" t="n"/>
      <c r="F126" s="18" t="n"/>
      <c r="G126" s="18" t="n"/>
      <c r="H126" s="16">
        <f>SE(O(F126="";G126="");"";(G126-F126)*1440)</f>
        <v/>
      </c>
      <c r="I126" s="16" t="n"/>
      <c r="J126" s="18" t="n"/>
      <c r="K126" s="18" t="n"/>
      <c r="L126" s="18" t="n"/>
      <c r="M126" s="16">
        <f>SE(K126=0;"Nessun importo";SE(J126="Sì";"Pagato";"Da incassare"))</f>
        <v/>
      </c>
      <c r="N126" s="18" t="n"/>
      <c r="O126" s="16">
        <f>SE.ERRORE(INDICE(Clienti!$J:$J;CONFRONTA(B126;Clienti!$B:$B;0));"")</f>
        <v/>
      </c>
      <c r="P126" s="16">
        <f>SE(O126="";"Verifica";SE(O126&lt;OGGI();"Bloccato";"Ammesso"))</f>
        <v/>
      </c>
    </row>
    <row r="127">
      <c r="A127" s="18" t="n"/>
      <c r="B127" s="18" t="n"/>
      <c r="C127" s="14">
        <f>SE.ERRORE(INDICE(Clienti!$A:$A;CONFRONTA(B127;Clienti!$B:$B;0));"")</f>
        <v/>
      </c>
      <c r="D127" s="18" t="n"/>
      <c r="E127" s="18" t="n"/>
      <c r="F127" s="18" t="n"/>
      <c r="G127" s="18" t="n"/>
      <c r="H127" s="14">
        <f>SE(O(F127="";G127="");"";(G127-F127)*1440)</f>
        <v/>
      </c>
      <c r="I127" s="14" t="n"/>
      <c r="J127" s="18" t="n"/>
      <c r="K127" s="18" t="n"/>
      <c r="L127" s="18" t="n"/>
      <c r="M127" s="14">
        <f>SE(K127=0;"Nessun importo";SE(J127="Sì";"Pagato";"Da incassare"))</f>
        <v/>
      </c>
      <c r="N127" s="18" t="n"/>
      <c r="O127" s="14">
        <f>SE.ERRORE(INDICE(Clienti!$J:$J;CONFRONTA(B127;Clienti!$B:$B;0));"")</f>
        <v/>
      </c>
      <c r="P127" s="14">
        <f>SE(O127="";"Verifica";SE(O127&lt;OGGI();"Bloccato";"Ammesso"))</f>
        <v/>
      </c>
    </row>
    <row r="128">
      <c r="A128" s="18" t="n"/>
      <c r="B128" s="18" t="n"/>
      <c r="C128" s="16">
        <f>SE.ERRORE(INDICE(Clienti!$A:$A;CONFRONTA(B128;Clienti!$B:$B;0));"")</f>
        <v/>
      </c>
      <c r="D128" s="18" t="n"/>
      <c r="E128" s="18" t="n"/>
      <c r="F128" s="18" t="n"/>
      <c r="G128" s="18" t="n"/>
      <c r="H128" s="16">
        <f>SE(O(F128="";G128="");"";(G128-F128)*1440)</f>
        <v/>
      </c>
      <c r="I128" s="16" t="n"/>
      <c r="J128" s="18" t="n"/>
      <c r="K128" s="18" t="n"/>
      <c r="L128" s="18" t="n"/>
      <c r="M128" s="16">
        <f>SE(K128=0;"Nessun importo";SE(J128="Sì";"Pagato";"Da incassare"))</f>
        <v/>
      </c>
      <c r="N128" s="18" t="n"/>
      <c r="O128" s="16">
        <f>SE.ERRORE(INDICE(Clienti!$J:$J;CONFRONTA(B128;Clienti!$B:$B;0));"")</f>
        <v/>
      </c>
      <c r="P128" s="16">
        <f>SE(O128="";"Verifica";SE(O128&lt;OGGI();"Bloccato";"Ammesso"))</f>
        <v/>
      </c>
    </row>
    <row r="129">
      <c r="A129" s="18" t="n"/>
      <c r="B129" s="18" t="n"/>
      <c r="C129" s="14">
        <f>SE.ERRORE(INDICE(Clienti!$A:$A;CONFRONTA(B129;Clienti!$B:$B;0));"")</f>
        <v/>
      </c>
      <c r="D129" s="18" t="n"/>
      <c r="E129" s="18" t="n"/>
      <c r="F129" s="18" t="n"/>
      <c r="G129" s="18" t="n"/>
      <c r="H129" s="14">
        <f>SE(O(F129="";G129="");"";(G129-F129)*1440)</f>
        <v/>
      </c>
      <c r="I129" s="14" t="n"/>
      <c r="J129" s="18" t="n"/>
      <c r="K129" s="18" t="n"/>
      <c r="L129" s="18" t="n"/>
      <c r="M129" s="14">
        <f>SE(K129=0;"Nessun importo";SE(J129="Sì";"Pagato";"Da incassare"))</f>
        <v/>
      </c>
      <c r="N129" s="18" t="n"/>
      <c r="O129" s="14">
        <f>SE.ERRORE(INDICE(Clienti!$J:$J;CONFRONTA(B129;Clienti!$B:$B;0));"")</f>
        <v/>
      </c>
      <c r="P129" s="14">
        <f>SE(O129="";"Verifica";SE(O129&lt;OGGI();"Bloccato";"Ammesso"))</f>
        <v/>
      </c>
    </row>
    <row r="130">
      <c r="A130" s="18" t="n"/>
      <c r="B130" s="18" t="n"/>
      <c r="C130" s="16">
        <f>SE.ERRORE(INDICE(Clienti!$A:$A;CONFRONTA(B130;Clienti!$B:$B;0));"")</f>
        <v/>
      </c>
      <c r="D130" s="18" t="n"/>
      <c r="E130" s="18" t="n"/>
      <c r="F130" s="18" t="n"/>
      <c r="G130" s="18" t="n"/>
      <c r="H130" s="16">
        <f>SE(O(F130="";G130="");"";(G130-F130)*1440)</f>
        <v/>
      </c>
      <c r="I130" s="16" t="n"/>
      <c r="J130" s="18" t="n"/>
      <c r="K130" s="18" t="n"/>
      <c r="L130" s="18" t="n"/>
      <c r="M130" s="16">
        <f>SE(K130=0;"Nessun importo";SE(J130="Sì";"Pagato";"Da incassare"))</f>
        <v/>
      </c>
      <c r="N130" s="18" t="n"/>
      <c r="O130" s="16">
        <f>SE.ERRORE(INDICE(Clienti!$J:$J;CONFRONTA(B130;Clienti!$B:$B;0));"")</f>
        <v/>
      </c>
      <c r="P130" s="16">
        <f>SE(O130="";"Verifica";SE(O130&lt;OGGI();"Bloccato";"Ammesso"))</f>
        <v/>
      </c>
    </row>
    <row r="131">
      <c r="A131" s="18" t="n"/>
      <c r="B131" s="18" t="n"/>
      <c r="C131" s="14">
        <f>SE.ERRORE(INDICE(Clienti!$A:$A;CONFRONTA(B131;Clienti!$B:$B;0));"")</f>
        <v/>
      </c>
      <c r="D131" s="18" t="n"/>
      <c r="E131" s="18" t="n"/>
      <c r="F131" s="18" t="n"/>
      <c r="G131" s="18" t="n"/>
      <c r="H131" s="14">
        <f>SE(O(F131="";G131="");"";(G131-F131)*1440)</f>
        <v/>
      </c>
      <c r="I131" s="14" t="n"/>
      <c r="J131" s="18" t="n"/>
      <c r="K131" s="18" t="n"/>
      <c r="L131" s="18" t="n"/>
      <c r="M131" s="14">
        <f>SE(K131=0;"Nessun importo";SE(J131="Sì";"Pagato";"Da incassare"))</f>
        <v/>
      </c>
      <c r="N131" s="18" t="n"/>
      <c r="O131" s="14">
        <f>SE.ERRORE(INDICE(Clienti!$J:$J;CONFRONTA(B131;Clienti!$B:$B;0));"")</f>
        <v/>
      </c>
      <c r="P131" s="14">
        <f>SE(O131="";"Verifica";SE(O131&lt;OGGI();"Bloccato";"Ammesso"))</f>
        <v/>
      </c>
    </row>
    <row r="132">
      <c r="A132" s="18" t="n"/>
      <c r="B132" s="18" t="n"/>
      <c r="C132" s="16">
        <f>SE.ERRORE(INDICE(Clienti!$A:$A;CONFRONTA(B132;Clienti!$B:$B;0));"")</f>
        <v/>
      </c>
      <c r="D132" s="18" t="n"/>
      <c r="E132" s="18" t="n"/>
      <c r="F132" s="18" t="n"/>
      <c r="G132" s="18" t="n"/>
      <c r="H132" s="16">
        <f>SE(O(F132="";G132="");"";(G132-F132)*1440)</f>
        <v/>
      </c>
      <c r="I132" s="16" t="n"/>
      <c r="J132" s="18" t="n"/>
      <c r="K132" s="18" t="n"/>
      <c r="L132" s="18" t="n"/>
      <c r="M132" s="16">
        <f>SE(K132=0;"Nessun importo";SE(J132="Sì";"Pagato";"Da incassare"))</f>
        <v/>
      </c>
      <c r="N132" s="18" t="n"/>
      <c r="O132" s="16">
        <f>SE.ERRORE(INDICE(Clienti!$J:$J;CONFRONTA(B132;Clienti!$B:$B;0));"")</f>
        <v/>
      </c>
      <c r="P132" s="16">
        <f>SE(O132="";"Verifica";SE(O132&lt;OGGI();"Bloccato";"Ammesso"))</f>
        <v/>
      </c>
    </row>
    <row r="133">
      <c r="A133" s="18" t="n"/>
      <c r="B133" s="18" t="n"/>
      <c r="C133" s="14">
        <f>SE.ERRORE(INDICE(Clienti!$A:$A;CONFRONTA(B133;Clienti!$B:$B;0));"")</f>
        <v/>
      </c>
      <c r="D133" s="18" t="n"/>
      <c r="E133" s="18" t="n"/>
      <c r="F133" s="18" t="n"/>
      <c r="G133" s="18" t="n"/>
      <c r="H133" s="14">
        <f>SE(O(F133="";G133="");"";(G133-F133)*1440)</f>
        <v/>
      </c>
      <c r="I133" s="14" t="n"/>
      <c r="J133" s="18" t="n"/>
      <c r="K133" s="18" t="n"/>
      <c r="L133" s="18" t="n"/>
      <c r="M133" s="14">
        <f>SE(K133=0;"Nessun importo";SE(J133="Sì";"Pagato";"Da incassare"))</f>
        <v/>
      </c>
      <c r="N133" s="18" t="n"/>
      <c r="O133" s="14">
        <f>SE.ERRORE(INDICE(Clienti!$J:$J;CONFRONTA(B133;Clienti!$B:$B;0));"")</f>
        <v/>
      </c>
      <c r="P133" s="14">
        <f>SE(O133="";"Verifica";SE(O133&lt;OGGI();"Bloccato";"Ammesso"))</f>
        <v/>
      </c>
    </row>
    <row r="134">
      <c r="A134" s="18" t="n"/>
      <c r="B134" s="18" t="n"/>
      <c r="C134" s="16">
        <f>SE.ERRORE(INDICE(Clienti!$A:$A;CONFRONTA(B134;Clienti!$B:$B;0));"")</f>
        <v/>
      </c>
      <c r="D134" s="18" t="n"/>
      <c r="E134" s="18" t="n"/>
      <c r="F134" s="18" t="n"/>
      <c r="G134" s="18" t="n"/>
      <c r="H134" s="16">
        <f>SE(O(F134="";G134="");"";(G134-F134)*1440)</f>
        <v/>
      </c>
      <c r="I134" s="16" t="n"/>
      <c r="J134" s="18" t="n"/>
      <c r="K134" s="18" t="n"/>
      <c r="L134" s="18" t="n"/>
      <c r="M134" s="16">
        <f>SE(K134=0;"Nessun importo";SE(J134="Sì";"Pagato";"Da incassare"))</f>
        <v/>
      </c>
      <c r="N134" s="18" t="n"/>
      <c r="O134" s="16">
        <f>SE.ERRORE(INDICE(Clienti!$J:$J;CONFRONTA(B134;Clienti!$B:$B;0));"")</f>
        <v/>
      </c>
      <c r="P134" s="16">
        <f>SE(O134="";"Verifica";SE(O134&lt;OGGI();"Bloccato";"Ammesso"))</f>
        <v/>
      </c>
    </row>
    <row r="135">
      <c r="A135" s="18" t="n"/>
      <c r="B135" s="18" t="n"/>
      <c r="C135" s="14">
        <f>SE.ERRORE(INDICE(Clienti!$A:$A;CONFRONTA(B135;Clienti!$B:$B;0));"")</f>
        <v/>
      </c>
      <c r="D135" s="18" t="n"/>
      <c r="E135" s="18" t="n"/>
      <c r="F135" s="18" t="n"/>
      <c r="G135" s="18" t="n"/>
      <c r="H135" s="14">
        <f>SE(O(F135="";G135="");"";(G135-F135)*1440)</f>
        <v/>
      </c>
      <c r="I135" s="14" t="n"/>
      <c r="J135" s="18" t="n"/>
      <c r="K135" s="18" t="n"/>
      <c r="L135" s="18" t="n"/>
      <c r="M135" s="14">
        <f>SE(K135=0;"Nessun importo";SE(J135="Sì";"Pagato";"Da incassare"))</f>
        <v/>
      </c>
      <c r="N135" s="18" t="n"/>
      <c r="O135" s="14">
        <f>SE.ERRORE(INDICE(Clienti!$J:$J;CONFRONTA(B135;Clienti!$B:$B;0));"")</f>
        <v/>
      </c>
      <c r="P135" s="14">
        <f>SE(O135="";"Verifica";SE(O135&lt;OGGI();"Bloccato";"Ammesso"))</f>
        <v/>
      </c>
    </row>
    <row r="136">
      <c r="A136" s="18" t="n"/>
      <c r="B136" s="18" t="n"/>
      <c r="C136" s="16">
        <f>SE.ERRORE(INDICE(Clienti!$A:$A;CONFRONTA(B136;Clienti!$B:$B;0));"")</f>
        <v/>
      </c>
      <c r="D136" s="18" t="n"/>
      <c r="E136" s="18" t="n"/>
      <c r="F136" s="18" t="n"/>
      <c r="G136" s="18" t="n"/>
      <c r="H136" s="16">
        <f>SE(O(F136="";G136="");"";(G136-F136)*1440)</f>
        <v/>
      </c>
      <c r="I136" s="16" t="n"/>
      <c r="J136" s="18" t="n"/>
      <c r="K136" s="18" t="n"/>
      <c r="L136" s="18" t="n"/>
      <c r="M136" s="16">
        <f>SE(K136=0;"Nessun importo";SE(J136="Sì";"Pagato";"Da incassare"))</f>
        <v/>
      </c>
      <c r="N136" s="18" t="n"/>
      <c r="O136" s="16">
        <f>SE.ERRORE(INDICE(Clienti!$J:$J;CONFRONTA(B136;Clienti!$B:$B;0));"")</f>
        <v/>
      </c>
      <c r="P136" s="16">
        <f>SE(O136="";"Verifica";SE(O136&lt;OGGI();"Bloccato";"Ammesso"))</f>
        <v/>
      </c>
    </row>
    <row r="137">
      <c r="A137" s="18" t="n"/>
      <c r="B137" s="18" t="n"/>
      <c r="C137" s="14">
        <f>SE.ERRORE(INDICE(Clienti!$A:$A;CONFRONTA(B137;Clienti!$B:$B;0));"")</f>
        <v/>
      </c>
      <c r="D137" s="18" t="n"/>
      <c r="E137" s="18" t="n"/>
      <c r="F137" s="18" t="n"/>
      <c r="G137" s="18" t="n"/>
      <c r="H137" s="14">
        <f>SE(O(F137="";G137="");"";(G137-F137)*1440)</f>
        <v/>
      </c>
      <c r="I137" s="14" t="n"/>
      <c r="J137" s="18" t="n"/>
      <c r="K137" s="18" t="n"/>
      <c r="L137" s="18" t="n"/>
      <c r="M137" s="14">
        <f>SE(K137=0;"Nessun importo";SE(J137="Sì";"Pagato";"Da incassare"))</f>
        <v/>
      </c>
      <c r="N137" s="18" t="n"/>
      <c r="O137" s="14">
        <f>SE.ERRORE(INDICE(Clienti!$J:$J;CONFRONTA(B137;Clienti!$B:$B;0));"")</f>
        <v/>
      </c>
      <c r="P137" s="14">
        <f>SE(O137="";"Verifica";SE(O137&lt;OGGI();"Bloccato";"Ammesso"))</f>
        <v/>
      </c>
    </row>
    <row r="138">
      <c r="A138" s="18" t="n"/>
      <c r="B138" s="18" t="n"/>
      <c r="C138" s="16">
        <f>SE.ERRORE(INDICE(Clienti!$A:$A;CONFRONTA(B138;Clienti!$B:$B;0));"")</f>
        <v/>
      </c>
      <c r="D138" s="18" t="n"/>
      <c r="E138" s="18" t="n"/>
      <c r="F138" s="18" t="n"/>
      <c r="G138" s="18" t="n"/>
      <c r="H138" s="16">
        <f>SE(O(F138="";G138="");"";(G138-F138)*1440)</f>
        <v/>
      </c>
      <c r="I138" s="16" t="n"/>
      <c r="J138" s="18" t="n"/>
      <c r="K138" s="18" t="n"/>
      <c r="L138" s="18" t="n"/>
      <c r="M138" s="16">
        <f>SE(K138=0;"Nessun importo";SE(J138="Sì";"Pagato";"Da incassare"))</f>
        <v/>
      </c>
      <c r="N138" s="18" t="n"/>
      <c r="O138" s="16">
        <f>SE.ERRORE(INDICE(Clienti!$J:$J;CONFRONTA(B138;Clienti!$B:$B;0));"")</f>
        <v/>
      </c>
      <c r="P138" s="16">
        <f>SE(O138="";"Verifica";SE(O138&lt;OGGI();"Bloccato";"Ammesso"))</f>
        <v/>
      </c>
    </row>
    <row r="139">
      <c r="A139" s="18" t="n"/>
      <c r="B139" s="18" t="n"/>
      <c r="C139" s="14">
        <f>SE.ERRORE(INDICE(Clienti!$A:$A;CONFRONTA(B139;Clienti!$B:$B;0));"")</f>
        <v/>
      </c>
      <c r="D139" s="18" t="n"/>
      <c r="E139" s="18" t="n"/>
      <c r="F139" s="18" t="n"/>
      <c r="G139" s="18" t="n"/>
      <c r="H139" s="14">
        <f>SE(O(F139="";G139="");"";(G139-F139)*1440)</f>
        <v/>
      </c>
      <c r="I139" s="14" t="n"/>
      <c r="J139" s="18" t="n"/>
      <c r="K139" s="18" t="n"/>
      <c r="L139" s="18" t="n"/>
      <c r="M139" s="14">
        <f>SE(K139=0;"Nessun importo";SE(J139="Sì";"Pagato";"Da incassare"))</f>
        <v/>
      </c>
      <c r="N139" s="18" t="n"/>
      <c r="O139" s="14">
        <f>SE.ERRORE(INDICE(Clienti!$J:$J;CONFRONTA(B139;Clienti!$B:$B;0));"")</f>
        <v/>
      </c>
      <c r="P139" s="14">
        <f>SE(O139="";"Verifica";SE(O139&lt;OGGI();"Bloccato";"Ammesso"))</f>
        <v/>
      </c>
    </row>
    <row r="140">
      <c r="A140" s="18" t="n"/>
      <c r="B140" s="18" t="n"/>
      <c r="C140" s="16">
        <f>SE.ERRORE(INDICE(Clienti!$A:$A;CONFRONTA(B140;Clienti!$B:$B;0));"")</f>
        <v/>
      </c>
      <c r="D140" s="18" t="n"/>
      <c r="E140" s="18" t="n"/>
      <c r="F140" s="18" t="n"/>
      <c r="G140" s="18" t="n"/>
      <c r="H140" s="16">
        <f>SE(O(F140="";G140="");"";(G140-F140)*1440)</f>
        <v/>
      </c>
      <c r="I140" s="16" t="n"/>
      <c r="J140" s="18" t="n"/>
      <c r="K140" s="18" t="n"/>
      <c r="L140" s="18" t="n"/>
      <c r="M140" s="16">
        <f>SE(K140=0;"Nessun importo";SE(J140="Sì";"Pagato";"Da incassare"))</f>
        <v/>
      </c>
      <c r="N140" s="18" t="n"/>
      <c r="O140" s="16">
        <f>SE.ERRORE(INDICE(Clienti!$J:$J;CONFRONTA(B140;Clienti!$B:$B;0));"")</f>
        <v/>
      </c>
      <c r="P140" s="16">
        <f>SE(O140="";"Verifica";SE(O140&lt;OGGI();"Bloccato";"Ammesso"))</f>
        <v/>
      </c>
    </row>
    <row r="141">
      <c r="A141" s="18" t="n"/>
      <c r="B141" s="18" t="n"/>
      <c r="C141" s="14">
        <f>SE.ERRORE(INDICE(Clienti!$A:$A;CONFRONTA(B141;Clienti!$B:$B;0));"")</f>
        <v/>
      </c>
      <c r="D141" s="18" t="n"/>
      <c r="E141" s="18" t="n"/>
      <c r="F141" s="18" t="n"/>
      <c r="G141" s="18" t="n"/>
      <c r="H141" s="14">
        <f>SE(O(F141="";G141="");"";(G141-F141)*1440)</f>
        <v/>
      </c>
      <c r="I141" s="14" t="n"/>
      <c r="J141" s="18" t="n"/>
      <c r="K141" s="18" t="n"/>
      <c r="L141" s="18" t="n"/>
      <c r="M141" s="14">
        <f>SE(K141=0;"Nessun importo";SE(J141="Sì";"Pagato";"Da incassare"))</f>
        <v/>
      </c>
      <c r="N141" s="18" t="n"/>
      <c r="O141" s="14">
        <f>SE.ERRORE(INDICE(Clienti!$J:$J;CONFRONTA(B141;Clienti!$B:$B;0));"")</f>
        <v/>
      </c>
      <c r="P141" s="14">
        <f>SE(O141="";"Verifica";SE(O141&lt;OGGI();"Bloccato";"Ammesso"))</f>
        <v/>
      </c>
    </row>
    <row r="142">
      <c r="A142" s="18" t="n"/>
      <c r="B142" s="18" t="n"/>
      <c r="C142" s="16">
        <f>SE.ERRORE(INDICE(Clienti!$A:$A;CONFRONTA(B142;Clienti!$B:$B;0));"")</f>
        <v/>
      </c>
      <c r="D142" s="18" t="n"/>
      <c r="E142" s="18" t="n"/>
      <c r="F142" s="18" t="n"/>
      <c r="G142" s="18" t="n"/>
      <c r="H142" s="16">
        <f>SE(O(F142="";G142="");"";(G142-F142)*1440)</f>
        <v/>
      </c>
      <c r="I142" s="16" t="n"/>
      <c r="J142" s="18" t="n"/>
      <c r="K142" s="18" t="n"/>
      <c r="L142" s="18" t="n"/>
      <c r="M142" s="16">
        <f>SE(K142=0;"Nessun importo";SE(J142="Sì";"Pagato";"Da incassare"))</f>
        <v/>
      </c>
      <c r="N142" s="18" t="n"/>
      <c r="O142" s="16">
        <f>SE.ERRORE(INDICE(Clienti!$J:$J;CONFRONTA(B142;Clienti!$B:$B;0));"")</f>
        <v/>
      </c>
      <c r="P142" s="16">
        <f>SE(O142="";"Verifica";SE(O142&lt;OGGI();"Bloccato";"Ammesso"))</f>
        <v/>
      </c>
    </row>
    <row r="143">
      <c r="A143" s="18" t="n"/>
      <c r="B143" s="18" t="n"/>
      <c r="C143" s="14">
        <f>SE.ERRORE(INDICE(Clienti!$A:$A;CONFRONTA(B143;Clienti!$B:$B;0));"")</f>
        <v/>
      </c>
      <c r="D143" s="18" t="n"/>
      <c r="E143" s="18" t="n"/>
      <c r="F143" s="18" t="n"/>
      <c r="G143" s="18" t="n"/>
      <c r="H143" s="14">
        <f>SE(O(F143="";G143="");"";(G143-F143)*1440)</f>
        <v/>
      </c>
      <c r="I143" s="14" t="n"/>
      <c r="J143" s="18" t="n"/>
      <c r="K143" s="18" t="n"/>
      <c r="L143" s="18" t="n"/>
      <c r="M143" s="14">
        <f>SE(K143=0;"Nessun importo";SE(J143="Sì";"Pagato";"Da incassare"))</f>
        <v/>
      </c>
      <c r="N143" s="18" t="n"/>
      <c r="O143" s="14">
        <f>SE.ERRORE(INDICE(Clienti!$J:$J;CONFRONTA(B143;Clienti!$B:$B;0));"")</f>
        <v/>
      </c>
      <c r="P143" s="14">
        <f>SE(O143="";"Verifica";SE(O143&lt;OGGI();"Bloccato";"Ammesso"))</f>
        <v/>
      </c>
    </row>
    <row r="144">
      <c r="A144" s="18" t="n"/>
      <c r="B144" s="18" t="n"/>
      <c r="C144" s="16">
        <f>SE.ERRORE(INDICE(Clienti!$A:$A;CONFRONTA(B144;Clienti!$B:$B;0));"")</f>
        <v/>
      </c>
      <c r="D144" s="18" t="n"/>
      <c r="E144" s="18" t="n"/>
      <c r="F144" s="18" t="n"/>
      <c r="G144" s="18" t="n"/>
      <c r="H144" s="16">
        <f>SE(O(F144="";G144="");"";(G144-F144)*1440)</f>
        <v/>
      </c>
      <c r="I144" s="16" t="n"/>
      <c r="J144" s="18" t="n"/>
      <c r="K144" s="18" t="n"/>
      <c r="L144" s="18" t="n"/>
      <c r="M144" s="16">
        <f>SE(K144=0;"Nessun importo";SE(J144="Sì";"Pagato";"Da incassare"))</f>
        <v/>
      </c>
      <c r="N144" s="18" t="n"/>
      <c r="O144" s="16">
        <f>SE.ERRORE(INDICE(Clienti!$J:$J;CONFRONTA(B144;Clienti!$B:$B;0));"")</f>
        <v/>
      </c>
      <c r="P144" s="16">
        <f>SE(O144="";"Verifica";SE(O144&lt;OGGI();"Bloccato";"Ammesso"))</f>
        <v/>
      </c>
    </row>
    <row r="145">
      <c r="A145" s="18" t="n"/>
      <c r="B145" s="18" t="n"/>
      <c r="C145" s="14">
        <f>SE.ERRORE(INDICE(Clienti!$A:$A;CONFRONTA(B145;Clienti!$B:$B;0));"")</f>
        <v/>
      </c>
      <c r="D145" s="18" t="n"/>
      <c r="E145" s="18" t="n"/>
      <c r="F145" s="18" t="n"/>
      <c r="G145" s="18" t="n"/>
      <c r="H145" s="14">
        <f>SE(O(F145="";G145="");"";(G145-F145)*1440)</f>
        <v/>
      </c>
      <c r="I145" s="14" t="n"/>
      <c r="J145" s="18" t="n"/>
      <c r="K145" s="18" t="n"/>
      <c r="L145" s="18" t="n"/>
      <c r="M145" s="14">
        <f>SE(K145=0;"Nessun importo";SE(J145="Sì";"Pagato";"Da incassare"))</f>
        <v/>
      </c>
      <c r="N145" s="18" t="n"/>
      <c r="O145" s="14">
        <f>SE.ERRORE(INDICE(Clienti!$J:$J;CONFRONTA(B145;Clienti!$B:$B;0));"")</f>
        <v/>
      </c>
      <c r="P145" s="14">
        <f>SE(O145="";"Verifica";SE(O145&lt;OGGI();"Bloccato";"Ammesso"))</f>
        <v/>
      </c>
    </row>
    <row r="146">
      <c r="A146" s="18" t="n"/>
      <c r="B146" s="18" t="n"/>
      <c r="C146" s="16">
        <f>SE.ERRORE(INDICE(Clienti!$A:$A;CONFRONTA(B146;Clienti!$B:$B;0));"")</f>
        <v/>
      </c>
      <c r="D146" s="18" t="n"/>
      <c r="E146" s="18" t="n"/>
      <c r="F146" s="18" t="n"/>
      <c r="G146" s="18" t="n"/>
      <c r="H146" s="16">
        <f>SE(O(F146="";G146="");"";(G146-F146)*1440)</f>
        <v/>
      </c>
      <c r="I146" s="16" t="n"/>
      <c r="J146" s="18" t="n"/>
      <c r="K146" s="18" t="n"/>
      <c r="L146" s="18" t="n"/>
      <c r="M146" s="16">
        <f>SE(K146=0;"Nessun importo";SE(J146="Sì";"Pagato";"Da incassare"))</f>
        <v/>
      </c>
      <c r="N146" s="18" t="n"/>
      <c r="O146" s="16">
        <f>SE.ERRORE(INDICE(Clienti!$J:$J;CONFRONTA(B146;Clienti!$B:$B;0));"")</f>
        <v/>
      </c>
      <c r="P146" s="16">
        <f>SE(O146="";"Verifica";SE(O146&lt;OGGI();"Bloccato";"Ammesso"))</f>
        <v/>
      </c>
    </row>
    <row r="147">
      <c r="A147" s="18" t="n"/>
      <c r="B147" s="18" t="n"/>
      <c r="C147" s="14">
        <f>SE.ERRORE(INDICE(Clienti!$A:$A;CONFRONTA(B147;Clienti!$B:$B;0));"")</f>
        <v/>
      </c>
      <c r="D147" s="18" t="n"/>
      <c r="E147" s="18" t="n"/>
      <c r="F147" s="18" t="n"/>
      <c r="G147" s="18" t="n"/>
      <c r="H147" s="14">
        <f>SE(O(F147="";G147="");"";(G147-F147)*1440)</f>
        <v/>
      </c>
      <c r="I147" s="14" t="n"/>
      <c r="J147" s="18" t="n"/>
      <c r="K147" s="18" t="n"/>
      <c r="L147" s="18" t="n"/>
      <c r="M147" s="14">
        <f>SE(K147=0;"Nessun importo";SE(J147="Sì";"Pagato";"Da incassare"))</f>
        <v/>
      </c>
      <c r="N147" s="18" t="n"/>
      <c r="O147" s="14">
        <f>SE.ERRORE(INDICE(Clienti!$J:$J;CONFRONTA(B147;Clienti!$B:$B;0));"")</f>
        <v/>
      </c>
      <c r="P147" s="14">
        <f>SE(O147="";"Verifica";SE(O147&lt;OGGI();"Bloccato";"Ammesso"))</f>
        <v/>
      </c>
    </row>
    <row r="148">
      <c r="A148" s="18" t="n"/>
      <c r="B148" s="18" t="n"/>
      <c r="C148" s="16">
        <f>SE.ERRORE(INDICE(Clienti!$A:$A;CONFRONTA(B148;Clienti!$B:$B;0));"")</f>
        <v/>
      </c>
      <c r="D148" s="18" t="n"/>
      <c r="E148" s="18" t="n"/>
      <c r="F148" s="18" t="n"/>
      <c r="G148" s="18" t="n"/>
      <c r="H148" s="16">
        <f>SE(O(F148="";G148="");"";(G148-F148)*1440)</f>
        <v/>
      </c>
      <c r="I148" s="16" t="n"/>
      <c r="J148" s="18" t="n"/>
      <c r="K148" s="18" t="n"/>
      <c r="L148" s="18" t="n"/>
      <c r="M148" s="16">
        <f>SE(K148=0;"Nessun importo";SE(J148="Sì";"Pagato";"Da incassare"))</f>
        <v/>
      </c>
      <c r="N148" s="18" t="n"/>
      <c r="O148" s="16">
        <f>SE.ERRORE(INDICE(Clienti!$J:$J;CONFRONTA(B148;Clienti!$B:$B;0));"")</f>
        <v/>
      </c>
      <c r="P148" s="16">
        <f>SE(O148="";"Verifica";SE(O148&lt;OGGI();"Bloccato";"Ammesso"))</f>
        <v/>
      </c>
    </row>
    <row r="149">
      <c r="A149" s="18" t="n"/>
      <c r="B149" s="18" t="n"/>
      <c r="C149" s="14">
        <f>SE.ERRORE(INDICE(Clienti!$A:$A;CONFRONTA(B149;Clienti!$B:$B;0));"")</f>
        <v/>
      </c>
      <c r="D149" s="18" t="n"/>
      <c r="E149" s="18" t="n"/>
      <c r="F149" s="18" t="n"/>
      <c r="G149" s="18" t="n"/>
      <c r="H149" s="14">
        <f>SE(O(F149="";G149="");"";(G149-F149)*1440)</f>
        <v/>
      </c>
      <c r="I149" s="14" t="n"/>
      <c r="J149" s="18" t="n"/>
      <c r="K149" s="18" t="n"/>
      <c r="L149" s="18" t="n"/>
      <c r="M149" s="14">
        <f>SE(K149=0;"Nessun importo";SE(J149="Sì";"Pagato";"Da incassare"))</f>
        <v/>
      </c>
      <c r="N149" s="18" t="n"/>
      <c r="O149" s="14">
        <f>SE.ERRORE(INDICE(Clienti!$J:$J;CONFRONTA(B149;Clienti!$B:$B;0));"")</f>
        <v/>
      </c>
      <c r="P149" s="14">
        <f>SE(O149="";"Verifica";SE(O149&lt;OGGI();"Bloccato";"Ammesso"))</f>
        <v/>
      </c>
    </row>
    <row r="150">
      <c r="A150" s="18" t="n"/>
      <c r="B150" s="18" t="n"/>
      <c r="C150" s="16">
        <f>SE.ERRORE(INDICE(Clienti!$A:$A;CONFRONTA(B150;Clienti!$B:$B;0));"")</f>
        <v/>
      </c>
      <c r="D150" s="18" t="n"/>
      <c r="E150" s="18" t="n"/>
      <c r="F150" s="18" t="n"/>
      <c r="G150" s="18" t="n"/>
      <c r="H150" s="16">
        <f>SE(O(F150="";G150="");"";(G150-F150)*1440)</f>
        <v/>
      </c>
      <c r="I150" s="16" t="n"/>
      <c r="J150" s="18" t="n"/>
      <c r="K150" s="18" t="n"/>
      <c r="L150" s="18" t="n"/>
      <c r="M150" s="16">
        <f>SE(K150=0;"Nessun importo";SE(J150="Sì";"Pagato";"Da incassare"))</f>
        <v/>
      </c>
      <c r="N150" s="18" t="n"/>
      <c r="O150" s="16">
        <f>SE.ERRORE(INDICE(Clienti!$J:$J;CONFRONTA(B150;Clienti!$B:$B;0));"")</f>
        <v/>
      </c>
      <c r="P150" s="16">
        <f>SE(O150="";"Verifica";SE(O150&lt;OGGI();"Bloccato";"Ammesso"))</f>
        <v/>
      </c>
    </row>
    <row r="151">
      <c r="A151" s="18" t="n"/>
      <c r="B151" s="18" t="n"/>
      <c r="C151" s="14">
        <f>SE.ERRORE(INDICE(Clienti!$A:$A;CONFRONTA(B151;Clienti!$B:$B;0));"")</f>
        <v/>
      </c>
      <c r="D151" s="18" t="n"/>
      <c r="E151" s="18" t="n"/>
      <c r="F151" s="18" t="n"/>
      <c r="G151" s="18" t="n"/>
      <c r="H151" s="14">
        <f>SE(O(F151="";G151="");"";(G151-F151)*1440)</f>
        <v/>
      </c>
      <c r="I151" s="14" t="n"/>
      <c r="J151" s="18" t="n"/>
      <c r="K151" s="18" t="n"/>
      <c r="L151" s="18" t="n"/>
      <c r="M151" s="14">
        <f>SE(K151=0;"Nessun importo";SE(J151="Sì";"Pagato";"Da incassare"))</f>
        <v/>
      </c>
      <c r="N151" s="18" t="n"/>
      <c r="O151" s="14">
        <f>SE.ERRORE(INDICE(Clienti!$J:$J;CONFRONTA(B151;Clienti!$B:$B;0));"")</f>
        <v/>
      </c>
      <c r="P151" s="14">
        <f>SE(O151="";"Verifica";SE(O151&lt;OGGI();"Bloccato";"Ammesso"))</f>
        <v/>
      </c>
    </row>
    <row r="152">
      <c r="A152" s="18" t="n"/>
      <c r="B152" s="18" t="n"/>
      <c r="C152" s="16">
        <f>SE.ERRORE(INDICE(Clienti!$A:$A;CONFRONTA(B152;Clienti!$B:$B;0));"")</f>
        <v/>
      </c>
      <c r="D152" s="18" t="n"/>
      <c r="E152" s="18" t="n"/>
      <c r="F152" s="18" t="n"/>
      <c r="G152" s="18" t="n"/>
      <c r="H152" s="16">
        <f>SE(O(F152="";G152="");"";(G152-F152)*1440)</f>
        <v/>
      </c>
      <c r="I152" s="16" t="n"/>
      <c r="J152" s="18" t="n"/>
      <c r="K152" s="18" t="n"/>
      <c r="L152" s="18" t="n"/>
      <c r="M152" s="16">
        <f>SE(K152=0;"Nessun importo";SE(J152="Sì";"Pagato";"Da incassare"))</f>
        <v/>
      </c>
      <c r="N152" s="18" t="n"/>
      <c r="O152" s="16">
        <f>SE.ERRORE(INDICE(Clienti!$J:$J;CONFRONTA(B152;Clienti!$B:$B;0));"")</f>
        <v/>
      </c>
      <c r="P152" s="16">
        <f>SE(O152="";"Verifica";SE(O152&lt;OGGI();"Bloccato";"Ammesso"))</f>
        <v/>
      </c>
    </row>
    <row r="153">
      <c r="A153" s="18" t="n"/>
      <c r="B153" s="18" t="n"/>
      <c r="C153" s="14">
        <f>SE.ERRORE(INDICE(Clienti!$A:$A;CONFRONTA(B153;Clienti!$B:$B;0));"")</f>
        <v/>
      </c>
      <c r="D153" s="18" t="n"/>
      <c r="E153" s="18" t="n"/>
      <c r="F153" s="18" t="n"/>
      <c r="G153" s="18" t="n"/>
      <c r="H153" s="14">
        <f>SE(O(F153="";G153="");"";(G153-F153)*1440)</f>
        <v/>
      </c>
      <c r="I153" s="14" t="n"/>
      <c r="J153" s="18" t="n"/>
      <c r="K153" s="18" t="n"/>
      <c r="L153" s="18" t="n"/>
      <c r="M153" s="14">
        <f>SE(K153=0;"Nessun importo";SE(J153="Sì";"Pagato";"Da incassare"))</f>
        <v/>
      </c>
      <c r="N153" s="18" t="n"/>
      <c r="O153" s="14">
        <f>SE.ERRORE(INDICE(Clienti!$J:$J;CONFRONTA(B153;Clienti!$B:$B;0));"")</f>
        <v/>
      </c>
      <c r="P153" s="14">
        <f>SE(O153="";"Verifica";SE(O153&lt;OGGI();"Bloccato";"Ammesso"))</f>
        <v/>
      </c>
    </row>
    <row r="154">
      <c r="A154" s="18" t="n"/>
      <c r="B154" s="18" t="n"/>
      <c r="C154" s="16">
        <f>SE.ERRORE(INDICE(Clienti!$A:$A;CONFRONTA(B154;Clienti!$B:$B;0));"")</f>
        <v/>
      </c>
      <c r="D154" s="18" t="n"/>
      <c r="E154" s="18" t="n"/>
      <c r="F154" s="18" t="n"/>
      <c r="G154" s="18" t="n"/>
      <c r="H154" s="16">
        <f>SE(O(F154="";G154="");"";(G154-F154)*1440)</f>
        <v/>
      </c>
      <c r="I154" s="16" t="n"/>
      <c r="J154" s="18" t="n"/>
      <c r="K154" s="18" t="n"/>
      <c r="L154" s="18" t="n"/>
      <c r="M154" s="16">
        <f>SE(K154=0;"Nessun importo";SE(J154="Sì";"Pagato";"Da incassare"))</f>
        <v/>
      </c>
      <c r="N154" s="18" t="n"/>
      <c r="O154" s="16">
        <f>SE.ERRORE(INDICE(Clienti!$J:$J;CONFRONTA(B154;Clienti!$B:$B;0));"")</f>
        <v/>
      </c>
      <c r="P154" s="16">
        <f>SE(O154="";"Verifica";SE(O154&lt;OGGI();"Bloccato";"Ammesso"))</f>
        <v/>
      </c>
    </row>
    <row r="155">
      <c r="A155" s="18" t="n"/>
      <c r="B155" s="18" t="n"/>
      <c r="C155" s="14">
        <f>SE.ERRORE(INDICE(Clienti!$A:$A;CONFRONTA(B155;Clienti!$B:$B;0));"")</f>
        <v/>
      </c>
      <c r="D155" s="18" t="n"/>
      <c r="E155" s="18" t="n"/>
      <c r="F155" s="18" t="n"/>
      <c r="G155" s="18" t="n"/>
      <c r="H155" s="14">
        <f>SE(O(F155="";G155="");"";(G155-F155)*1440)</f>
        <v/>
      </c>
      <c r="I155" s="14" t="n"/>
      <c r="J155" s="18" t="n"/>
      <c r="K155" s="18" t="n"/>
      <c r="L155" s="18" t="n"/>
      <c r="M155" s="14">
        <f>SE(K155=0;"Nessun importo";SE(J155="Sì";"Pagato";"Da incassare"))</f>
        <v/>
      </c>
      <c r="N155" s="18" t="n"/>
      <c r="O155" s="14">
        <f>SE.ERRORE(INDICE(Clienti!$J:$J;CONFRONTA(B155;Clienti!$B:$B;0));"")</f>
        <v/>
      </c>
      <c r="P155" s="14">
        <f>SE(O155="";"Verifica";SE(O155&lt;OGGI();"Bloccato";"Ammesso"))</f>
        <v/>
      </c>
    </row>
    <row r="156">
      <c r="A156" s="18" t="n"/>
      <c r="B156" s="18" t="n"/>
      <c r="C156" s="16">
        <f>SE.ERRORE(INDICE(Clienti!$A:$A;CONFRONTA(B156;Clienti!$B:$B;0));"")</f>
        <v/>
      </c>
      <c r="D156" s="18" t="n"/>
      <c r="E156" s="18" t="n"/>
      <c r="F156" s="18" t="n"/>
      <c r="G156" s="18" t="n"/>
      <c r="H156" s="16">
        <f>SE(O(F156="";G156="");"";(G156-F156)*1440)</f>
        <v/>
      </c>
      <c r="I156" s="16" t="n"/>
      <c r="J156" s="18" t="n"/>
      <c r="K156" s="18" t="n"/>
      <c r="L156" s="18" t="n"/>
      <c r="M156" s="16">
        <f>SE(K156=0;"Nessun importo";SE(J156="Sì";"Pagato";"Da incassare"))</f>
        <v/>
      </c>
      <c r="N156" s="18" t="n"/>
      <c r="O156" s="16">
        <f>SE.ERRORE(INDICE(Clienti!$J:$J;CONFRONTA(B156;Clienti!$B:$B;0));"")</f>
        <v/>
      </c>
      <c r="P156" s="16">
        <f>SE(O156="";"Verifica";SE(O156&lt;OGGI();"Bloccato";"Ammesso"))</f>
        <v/>
      </c>
    </row>
    <row r="157">
      <c r="A157" s="18" t="n"/>
      <c r="B157" s="18" t="n"/>
      <c r="C157" s="14">
        <f>SE.ERRORE(INDICE(Clienti!$A:$A;CONFRONTA(B157;Clienti!$B:$B;0));"")</f>
        <v/>
      </c>
      <c r="D157" s="18" t="n"/>
      <c r="E157" s="18" t="n"/>
      <c r="F157" s="18" t="n"/>
      <c r="G157" s="18" t="n"/>
      <c r="H157" s="14">
        <f>SE(O(F157="";G157="");"";(G157-F157)*1440)</f>
        <v/>
      </c>
      <c r="I157" s="14" t="n"/>
      <c r="J157" s="18" t="n"/>
      <c r="K157" s="18" t="n"/>
      <c r="L157" s="18" t="n"/>
      <c r="M157" s="14">
        <f>SE(K157=0;"Nessun importo";SE(J157="Sì";"Pagato";"Da incassare"))</f>
        <v/>
      </c>
      <c r="N157" s="18" t="n"/>
      <c r="O157" s="14">
        <f>SE.ERRORE(INDICE(Clienti!$J:$J;CONFRONTA(B157;Clienti!$B:$B;0));"")</f>
        <v/>
      </c>
      <c r="P157" s="14">
        <f>SE(O157="";"Verifica";SE(O157&lt;OGGI();"Bloccato";"Ammesso"))</f>
        <v/>
      </c>
    </row>
    <row r="158">
      <c r="A158" s="18" t="n"/>
      <c r="B158" s="18" t="n"/>
      <c r="C158" s="16">
        <f>SE.ERRORE(INDICE(Clienti!$A:$A;CONFRONTA(B158;Clienti!$B:$B;0));"")</f>
        <v/>
      </c>
      <c r="D158" s="18" t="n"/>
      <c r="E158" s="18" t="n"/>
      <c r="F158" s="18" t="n"/>
      <c r="G158" s="18" t="n"/>
      <c r="H158" s="16">
        <f>SE(O(F158="";G158="");"";(G158-F158)*1440)</f>
        <v/>
      </c>
      <c r="I158" s="16" t="n"/>
      <c r="J158" s="18" t="n"/>
      <c r="K158" s="18" t="n"/>
      <c r="L158" s="18" t="n"/>
      <c r="M158" s="16">
        <f>SE(K158=0;"Nessun importo";SE(J158="Sì";"Pagato";"Da incassare"))</f>
        <v/>
      </c>
      <c r="N158" s="18" t="n"/>
      <c r="O158" s="16">
        <f>SE.ERRORE(INDICE(Clienti!$J:$J;CONFRONTA(B158;Clienti!$B:$B;0));"")</f>
        <v/>
      </c>
      <c r="P158" s="16">
        <f>SE(O158="";"Verifica";SE(O158&lt;OGGI();"Bloccato";"Ammesso"))</f>
        <v/>
      </c>
    </row>
    <row r="159">
      <c r="A159" s="18" t="n"/>
      <c r="B159" s="18" t="n"/>
      <c r="C159" s="14">
        <f>SE.ERRORE(INDICE(Clienti!$A:$A;CONFRONTA(B159;Clienti!$B:$B;0));"")</f>
        <v/>
      </c>
      <c r="D159" s="18" t="n"/>
      <c r="E159" s="18" t="n"/>
      <c r="F159" s="18" t="n"/>
      <c r="G159" s="18" t="n"/>
      <c r="H159" s="14">
        <f>SE(O(F159="";G159="");"";(G159-F159)*1440)</f>
        <v/>
      </c>
      <c r="I159" s="14" t="n"/>
      <c r="J159" s="18" t="n"/>
      <c r="K159" s="18" t="n"/>
      <c r="L159" s="18" t="n"/>
      <c r="M159" s="14">
        <f>SE(K159=0;"Nessun importo";SE(J159="Sì";"Pagato";"Da incassare"))</f>
        <v/>
      </c>
      <c r="N159" s="18" t="n"/>
      <c r="O159" s="14">
        <f>SE.ERRORE(INDICE(Clienti!$J:$J;CONFRONTA(B159;Clienti!$B:$B;0));"")</f>
        <v/>
      </c>
      <c r="P159" s="14">
        <f>SE(O159="";"Verifica";SE(O159&lt;OGGI();"Bloccato";"Ammesso"))</f>
        <v/>
      </c>
    </row>
    <row r="160">
      <c r="A160" s="18" t="n"/>
      <c r="B160" s="18" t="n"/>
      <c r="C160" s="16">
        <f>SE.ERRORE(INDICE(Clienti!$A:$A;CONFRONTA(B160;Clienti!$B:$B;0));"")</f>
        <v/>
      </c>
      <c r="D160" s="18" t="n"/>
      <c r="E160" s="18" t="n"/>
      <c r="F160" s="18" t="n"/>
      <c r="G160" s="18" t="n"/>
      <c r="H160" s="16">
        <f>SE(O(F160="";G160="");"";(G160-F160)*1440)</f>
        <v/>
      </c>
      <c r="I160" s="16" t="n"/>
      <c r="J160" s="18" t="n"/>
      <c r="K160" s="18" t="n"/>
      <c r="L160" s="18" t="n"/>
      <c r="M160" s="16">
        <f>SE(K160=0;"Nessun importo";SE(J160="Sì";"Pagato";"Da incassare"))</f>
        <v/>
      </c>
      <c r="N160" s="18" t="n"/>
      <c r="O160" s="16">
        <f>SE.ERRORE(INDICE(Clienti!$J:$J;CONFRONTA(B160;Clienti!$B:$B;0));"")</f>
        <v/>
      </c>
      <c r="P160" s="16">
        <f>SE(O160="";"Verifica";SE(O160&lt;OGGI();"Bloccato";"Ammesso"))</f>
        <v/>
      </c>
    </row>
    <row r="161">
      <c r="A161" s="18" t="n"/>
      <c r="B161" s="18" t="n"/>
      <c r="C161" s="14">
        <f>SE.ERRORE(INDICE(Clienti!$A:$A;CONFRONTA(B161;Clienti!$B:$B;0));"")</f>
        <v/>
      </c>
      <c r="D161" s="18" t="n"/>
      <c r="E161" s="18" t="n"/>
      <c r="F161" s="18" t="n"/>
      <c r="G161" s="18" t="n"/>
      <c r="H161" s="14">
        <f>SE(O(F161="";G161="");"";(G161-F161)*1440)</f>
        <v/>
      </c>
      <c r="I161" s="14" t="n"/>
      <c r="J161" s="18" t="n"/>
      <c r="K161" s="18" t="n"/>
      <c r="L161" s="18" t="n"/>
      <c r="M161" s="14">
        <f>SE(K161=0;"Nessun importo";SE(J161="Sì";"Pagato";"Da incassare"))</f>
        <v/>
      </c>
      <c r="N161" s="18" t="n"/>
      <c r="O161" s="14">
        <f>SE.ERRORE(INDICE(Clienti!$J:$J;CONFRONTA(B161;Clienti!$B:$B;0));"")</f>
        <v/>
      </c>
      <c r="P161" s="14">
        <f>SE(O161="";"Verifica";SE(O161&lt;OGGI();"Bloccato";"Ammesso"))</f>
        <v/>
      </c>
    </row>
    <row r="162">
      <c r="A162" s="18" t="n"/>
      <c r="B162" s="18" t="n"/>
      <c r="C162" s="16">
        <f>SE.ERRORE(INDICE(Clienti!$A:$A;CONFRONTA(B162;Clienti!$B:$B;0));"")</f>
        <v/>
      </c>
      <c r="D162" s="18" t="n"/>
      <c r="E162" s="18" t="n"/>
      <c r="F162" s="18" t="n"/>
      <c r="G162" s="18" t="n"/>
      <c r="H162" s="16">
        <f>SE(O(F162="";G162="");"";(G162-F162)*1440)</f>
        <v/>
      </c>
      <c r="I162" s="16" t="n"/>
      <c r="J162" s="18" t="n"/>
      <c r="K162" s="18" t="n"/>
      <c r="L162" s="18" t="n"/>
      <c r="M162" s="16">
        <f>SE(K162=0;"Nessun importo";SE(J162="Sì";"Pagato";"Da incassare"))</f>
        <v/>
      </c>
      <c r="N162" s="18" t="n"/>
      <c r="O162" s="16">
        <f>SE.ERRORE(INDICE(Clienti!$J:$J;CONFRONTA(B162;Clienti!$B:$B;0));"")</f>
        <v/>
      </c>
      <c r="P162" s="16">
        <f>SE(O162="";"Verifica";SE(O162&lt;OGGI();"Bloccato";"Ammesso"))</f>
        <v/>
      </c>
    </row>
    <row r="163">
      <c r="A163" s="18" t="n"/>
      <c r="B163" s="18" t="n"/>
      <c r="C163" s="14">
        <f>SE.ERRORE(INDICE(Clienti!$A:$A;CONFRONTA(B163;Clienti!$B:$B;0));"")</f>
        <v/>
      </c>
      <c r="D163" s="18" t="n"/>
      <c r="E163" s="18" t="n"/>
      <c r="F163" s="18" t="n"/>
      <c r="G163" s="18" t="n"/>
      <c r="H163" s="14">
        <f>SE(O(F163="";G163="");"";(G163-F163)*1440)</f>
        <v/>
      </c>
      <c r="I163" s="14" t="n"/>
      <c r="J163" s="18" t="n"/>
      <c r="K163" s="18" t="n"/>
      <c r="L163" s="18" t="n"/>
      <c r="M163" s="14">
        <f>SE(K163=0;"Nessun importo";SE(J163="Sì";"Pagato";"Da incassare"))</f>
        <v/>
      </c>
      <c r="N163" s="18" t="n"/>
      <c r="O163" s="14">
        <f>SE.ERRORE(INDICE(Clienti!$J:$J;CONFRONTA(B163;Clienti!$B:$B;0));"")</f>
        <v/>
      </c>
      <c r="P163" s="14">
        <f>SE(O163="";"Verifica";SE(O163&lt;OGGI();"Bloccato";"Ammesso"))</f>
        <v/>
      </c>
    </row>
    <row r="164">
      <c r="A164" s="18" t="n"/>
      <c r="B164" s="18" t="n"/>
      <c r="C164" s="16">
        <f>SE.ERRORE(INDICE(Clienti!$A:$A;CONFRONTA(B164;Clienti!$B:$B;0));"")</f>
        <v/>
      </c>
      <c r="D164" s="18" t="n"/>
      <c r="E164" s="18" t="n"/>
      <c r="F164" s="18" t="n"/>
      <c r="G164" s="18" t="n"/>
      <c r="H164" s="16">
        <f>SE(O(F164="";G164="");"";(G164-F164)*1440)</f>
        <v/>
      </c>
      <c r="I164" s="16" t="n"/>
      <c r="J164" s="18" t="n"/>
      <c r="K164" s="18" t="n"/>
      <c r="L164" s="18" t="n"/>
      <c r="M164" s="16">
        <f>SE(K164=0;"Nessun importo";SE(J164="Sì";"Pagato";"Da incassare"))</f>
        <v/>
      </c>
      <c r="N164" s="18" t="n"/>
      <c r="O164" s="16">
        <f>SE.ERRORE(INDICE(Clienti!$J:$J;CONFRONTA(B164;Clienti!$B:$B;0));"")</f>
        <v/>
      </c>
      <c r="P164" s="16">
        <f>SE(O164="";"Verifica";SE(O164&lt;OGGI();"Bloccato";"Ammesso"))</f>
        <v/>
      </c>
    </row>
    <row r="165">
      <c r="A165" s="18" t="n"/>
      <c r="B165" s="18" t="n"/>
      <c r="C165" s="14">
        <f>SE.ERRORE(INDICE(Clienti!$A:$A;CONFRONTA(B165;Clienti!$B:$B;0));"")</f>
        <v/>
      </c>
      <c r="D165" s="18" t="n"/>
      <c r="E165" s="18" t="n"/>
      <c r="F165" s="18" t="n"/>
      <c r="G165" s="18" t="n"/>
      <c r="H165" s="14">
        <f>SE(O(F165="";G165="");"";(G165-F165)*1440)</f>
        <v/>
      </c>
      <c r="I165" s="14" t="n"/>
      <c r="J165" s="18" t="n"/>
      <c r="K165" s="18" t="n"/>
      <c r="L165" s="18" t="n"/>
      <c r="M165" s="14">
        <f>SE(K165=0;"Nessun importo";SE(J165="Sì";"Pagato";"Da incassare"))</f>
        <v/>
      </c>
      <c r="N165" s="18" t="n"/>
      <c r="O165" s="14">
        <f>SE.ERRORE(INDICE(Clienti!$J:$J;CONFRONTA(B165;Clienti!$B:$B;0));"")</f>
        <v/>
      </c>
      <c r="P165" s="14">
        <f>SE(O165="";"Verifica";SE(O165&lt;OGGI();"Bloccato";"Ammesso"))</f>
        <v/>
      </c>
    </row>
    <row r="166">
      <c r="A166" s="18" t="n"/>
      <c r="B166" s="18" t="n"/>
      <c r="C166" s="16">
        <f>SE.ERRORE(INDICE(Clienti!$A:$A;CONFRONTA(B166;Clienti!$B:$B;0));"")</f>
        <v/>
      </c>
      <c r="D166" s="18" t="n"/>
      <c r="E166" s="18" t="n"/>
      <c r="F166" s="18" t="n"/>
      <c r="G166" s="18" t="n"/>
      <c r="H166" s="16">
        <f>SE(O(F166="";G166="");"";(G166-F166)*1440)</f>
        <v/>
      </c>
      <c r="I166" s="16" t="n"/>
      <c r="J166" s="18" t="n"/>
      <c r="K166" s="18" t="n"/>
      <c r="L166" s="18" t="n"/>
      <c r="M166" s="16">
        <f>SE(K166=0;"Nessun importo";SE(J166="Sì";"Pagato";"Da incassare"))</f>
        <v/>
      </c>
      <c r="N166" s="18" t="n"/>
      <c r="O166" s="16">
        <f>SE.ERRORE(INDICE(Clienti!$J:$J;CONFRONTA(B166;Clienti!$B:$B;0));"")</f>
        <v/>
      </c>
      <c r="P166" s="16">
        <f>SE(O166="";"Verifica";SE(O166&lt;OGGI();"Bloccato";"Ammesso"))</f>
        <v/>
      </c>
    </row>
    <row r="167">
      <c r="A167" s="18" t="n"/>
      <c r="B167" s="18" t="n"/>
      <c r="C167" s="14">
        <f>SE.ERRORE(INDICE(Clienti!$A:$A;CONFRONTA(B167;Clienti!$B:$B;0));"")</f>
        <v/>
      </c>
      <c r="D167" s="18" t="n"/>
      <c r="E167" s="18" t="n"/>
      <c r="F167" s="18" t="n"/>
      <c r="G167" s="18" t="n"/>
      <c r="H167" s="14">
        <f>SE(O(F167="";G167="");"";(G167-F167)*1440)</f>
        <v/>
      </c>
      <c r="I167" s="14" t="n"/>
      <c r="J167" s="18" t="n"/>
      <c r="K167" s="18" t="n"/>
      <c r="L167" s="18" t="n"/>
      <c r="M167" s="14">
        <f>SE(K167=0;"Nessun importo";SE(J167="Sì";"Pagato";"Da incassare"))</f>
        <v/>
      </c>
      <c r="N167" s="18" t="n"/>
      <c r="O167" s="14">
        <f>SE.ERRORE(INDICE(Clienti!$J:$J;CONFRONTA(B167;Clienti!$B:$B;0));"")</f>
        <v/>
      </c>
      <c r="P167" s="14">
        <f>SE(O167="";"Verifica";SE(O167&lt;OGGI();"Bloccato";"Ammesso"))</f>
        <v/>
      </c>
    </row>
    <row r="168">
      <c r="A168" s="18" t="n"/>
      <c r="B168" s="18" t="n"/>
      <c r="C168" s="16">
        <f>SE.ERRORE(INDICE(Clienti!$A:$A;CONFRONTA(B168;Clienti!$B:$B;0));"")</f>
        <v/>
      </c>
      <c r="D168" s="18" t="n"/>
      <c r="E168" s="18" t="n"/>
      <c r="F168" s="18" t="n"/>
      <c r="G168" s="18" t="n"/>
      <c r="H168" s="16">
        <f>SE(O(F168="";G168="");"";(G168-F168)*1440)</f>
        <v/>
      </c>
      <c r="I168" s="16" t="n"/>
      <c r="J168" s="18" t="n"/>
      <c r="K168" s="18" t="n"/>
      <c r="L168" s="18" t="n"/>
      <c r="M168" s="16">
        <f>SE(K168=0;"Nessun importo";SE(J168="Sì";"Pagato";"Da incassare"))</f>
        <v/>
      </c>
      <c r="N168" s="18" t="n"/>
      <c r="O168" s="16">
        <f>SE.ERRORE(INDICE(Clienti!$J:$J;CONFRONTA(B168;Clienti!$B:$B;0));"")</f>
        <v/>
      </c>
      <c r="P168" s="16">
        <f>SE(O168="";"Verifica";SE(O168&lt;OGGI();"Bloccato";"Ammesso"))</f>
        <v/>
      </c>
    </row>
    <row r="169">
      <c r="A169" s="18" t="n"/>
      <c r="B169" s="18" t="n"/>
      <c r="C169" s="14">
        <f>SE.ERRORE(INDICE(Clienti!$A:$A;CONFRONTA(B169;Clienti!$B:$B;0));"")</f>
        <v/>
      </c>
      <c r="D169" s="18" t="n"/>
      <c r="E169" s="18" t="n"/>
      <c r="F169" s="18" t="n"/>
      <c r="G169" s="18" t="n"/>
      <c r="H169" s="14">
        <f>SE(O(F169="";G169="");"";(G169-F169)*1440)</f>
        <v/>
      </c>
      <c r="I169" s="14" t="n"/>
      <c r="J169" s="18" t="n"/>
      <c r="K169" s="18" t="n"/>
      <c r="L169" s="18" t="n"/>
      <c r="M169" s="14">
        <f>SE(K169=0;"Nessun importo";SE(J169="Sì";"Pagato";"Da incassare"))</f>
        <v/>
      </c>
      <c r="N169" s="18" t="n"/>
      <c r="O169" s="14">
        <f>SE.ERRORE(INDICE(Clienti!$J:$J;CONFRONTA(B169;Clienti!$B:$B;0));"")</f>
        <v/>
      </c>
      <c r="P169" s="14">
        <f>SE(O169="";"Verifica";SE(O169&lt;OGGI();"Bloccato";"Ammesso"))</f>
        <v/>
      </c>
    </row>
    <row r="170">
      <c r="A170" s="18" t="n"/>
      <c r="B170" s="18" t="n"/>
      <c r="C170" s="16">
        <f>SE.ERRORE(INDICE(Clienti!$A:$A;CONFRONTA(B170;Clienti!$B:$B;0));"")</f>
        <v/>
      </c>
      <c r="D170" s="18" t="n"/>
      <c r="E170" s="18" t="n"/>
      <c r="F170" s="18" t="n"/>
      <c r="G170" s="18" t="n"/>
      <c r="H170" s="16">
        <f>SE(O(F170="";G170="");"";(G170-F170)*1440)</f>
        <v/>
      </c>
      <c r="I170" s="16" t="n"/>
      <c r="J170" s="18" t="n"/>
      <c r="K170" s="18" t="n"/>
      <c r="L170" s="18" t="n"/>
      <c r="M170" s="16">
        <f>SE(K170=0;"Nessun importo";SE(J170="Sì";"Pagato";"Da incassare"))</f>
        <v/>
      </c>
      <c r="N170" s="18" t="n"/>
      <c r="O170" s="16">
        <f>SE.ERRORE(INDICE(Clienti!$J:$J;CONFRONTA(B170;Clienti!$B:$B;0));"")</f>
        <v/>
      </c>
      <c r="P170" s="16">
        <f>SE(O170="";"Verifica";SE(O170&lt;OGGI();"Bloccato";"Ammesso"))</f>
        <v/>
      </c>
    </row>
    <row r="171">
      <c r="A171" s="18" t="n"/>
      <c r="B171" s="18" t="n"/>
      <c r="C171" s="14">
        <f>SE.ERRORE(INDICE(Clienti!$A:$A;CONFRONTA(B171;Clienti!$B:$B;0));"")</f>
        <v/>
      </c>
      <c r="D171" s="18" t="n"/>
      <c r="E171" s="18" t="n"/>
      <c r="F171" s="18" t="n"/>
      <c r="G171" s="18" t="n"/>
      <c r="H171" s="14">
        <f>SE(O(F171="";G171="");"";(G171-F171)*1440)</f>
        <v/>
      </c>
      <c r="I171" s="14" t="n"/>
      <c r="J171" s="18" t="n"/>
      <c r="K171" s="18" t="n"/>
      <c r="L171" s="18" t="n"/>
      <c r="M171" s="14">
        <f>SE(K171=0;"Nessun importo";SE(J171="Sì";"Pagato";"Da incassare"))</f>
        <v/>
      </c>
      <c r="N171" s="18" t="n"/>
      <c r="O171" s="14">
        <f>SE.ERRORE(INDICE(Clienti!$J:$J;CONFRONTA(B171;Clienti!$B:$B;0));"")</f>
        <v/>
      </c>
      <c r="P171" s="14">
        <f>SE(O171="";"Verifica";SE(O171&lt;OGGI();"Bloccato";"Ammesso"))</f>
        <v/>
      </c>
    </row>
    <row r="172">
      <c r="A172" s="18" t="n"/>
      <c r="B172" s="18" t="n"/>
      <c r="C172" s="16">
        <f>SE.ERRORE(INDICE(Clienti!$A:$A;CONFRONTA(B172;Clienti!$B:$B;0));"")</f>
        <v/>
      </c>
      <c r="D172" s="18" t="n"/>
      <c r="E172" s="18" t="n"/>
      <c r="F172" s="18" t="n"/>
      <c r="G172" s="18" t="n"/>
      <c r="H172" s="16">
        <f>SE(O(F172="";G172="");"";(G172-F172)*1440)</f>
        <v/>
      </c>
      <c r="I172" s="16" t="n"/>
      <c r="J172" s="18" t="n"/>
      <c r="K172" s="18" t="n"/>
      <c r="L172" s="18" t="n"/>
      <c r="M172" s="16">
        <f>SE(K172=0;"Nessun importo";SE(J172="Sì";"Pagato";"Da incassare"))</f>
        <v/>
      </c>
      <c r="N172" s="18" t="n"/>
      <c r="O172" s="16">
        <f>SE.ERRORE(INDICE(Clienti!$J:$J;CONFRONTA(B172;Clienti!$B:$B;0));"")</f>
        <v/>
      </c>
      <c r="P172" s="16">
        <f>SE(O172="";"Verifica";SE(O172&lt;OGGI();"Bloccato";"Ammesso"))</f>
        <v/>
      </c>
    </row>
    <row r="173">
      <c r="A173" s="18" t="n"/>
      <c r="B173" s="18" t="n"/>
      <c r="C173" s="14">
        <f>SE.ERRORE(INDICE(Clienti!$A:$A;CONFRONTA(B173;Clienti!$B:$B;0));"")</f>
        <v/>
      </c>
      <c r="D173" s="18" t="n"/>
      <c r="E173" s="18" t="n"/>
      <c r="F173" s="18" t="n"/>
      <c r="G173" s="18" t="n"/>
      <c r="H173" s="14">
        <f>SE(O(F173="";G173="");"";(G173-F173)*1440)</f>
        <v/>
      </c>
      <c r="I173" s="14" t="n"/>
      <c r="J173" s="18" t="n"/>
      <c r="K173" s="18" t="n"/>
      <c r="L173" s="18" t="n"/>
      <c r="M173" s="14">
        <f>SE(K173=0;"Nessun importo";SE(J173="Sì";"Pagato";"Da incassare"))</f>
        <v/>
      </c>
      <c r="N173" s="18" t="n"/>
      <c r="O173" s="14">
        <f>SE.ERRORE(INDICE(Clienti!$J:$J;CONFRONTA(B173;Clienti!$B:$B;0));"")</f>
        <v/>
      </c>
      <c r="P173" s="14">
        <f>SE(O173="";"Verifica";SE(O173&lt;OGGI();"Bloccato";"Ammesso"))</f>
        <v/>
      </c>
    </row>
    <row r="174">
      <c r="A174" s="18" t="n"/>
      <c r="B174" s="18" t="n"/>
      <c r="C174" s="16">
        <f>SE.ERRORE(INDICE(Clienti!$A:$A;CONFRONTA(B174;Clienti!$B:$B;0));"")</f>
        <v/>
      </c>
      <c r="D174" s="18" t="n"/>
      <c r="E174" s="18" t="n"/>
      <c r="F174" s="18" t="n"/>
      <c r="G174" s="18" t="n"/>
      <c r="H174" s="16">
        <f>SE(O(F174="";G174="");"";(G174-F174)*1440)</f>
        <v/>
      </c>
      <c r="I174" s="16" t="n"/>
      <c r="J174" s="18" t="n"/>
      <c r="K174" s="18" t="n"/>
      <c r="L174" s="18" t="n"/>
      <c r="M174" s="16">
        <f>SE(K174=0;"Nessun importo";SE(J174="Sì";"Pagato";"Da incassare"))</f>
        <v/>
      </c>
      <c r="N174" s="18" t="n"/>
      <c r="O174" s="16">
        <f>SE.ERRORE(INDICE(Clienti!$J:$J;CONFRONTA(B174;Clienti!$B:$B;0));"")</f>
        <v/>
      </c>
      <c r="P174" s="16">
        <f>SE(O174="";"Verifica";SE(O174&lt;OGGI();"Bloccato";"Ammesso"))</f>
        <v/>
      </c>
    </row>
    <row r="175">
      <c r="A175" s="18" t="n"/>
      <c r="B175" s="18" t="n"/>
      <c r="C175" s="14">
        <f>SE.ERRORE(INDICE(Clienti!$A:$A;CONFRONTA(B175;Clienti!$B:$B;0));"")</f>
        <v/>
      </c>
      <c r="D175" s="18" t="n"/>
      <c r="E175" s="18" t="n"/>
      <c r="F175" s="18" t="n"/>
      <c r="G175" s="18" t="n"/>
      <c r="H175" s="14">
        <f>SE(O(F175="";G175="");"";(G175-F175)*1440)</f>
        <v/>
      </c>
      <c r="I175" s="14" t="n"/>
      <c r="J175" s="18" t="n"/>
      <c r="K175" s="18" t="n"/>
      <c r="L175" s="18" t="n"/>
      <c r="M175" s="14">
        <f>SE(K175=0;"Nessun importo";SE(J175="Sì";"Pagato";"Da incassare"))</f>
        <v/>
      </c>
      <c r="N175" s="18" t="n"/>
      <c r="O175" s="14">
        <f>SE.ERRORE(INDICE(Clienti!$J:$J;CONFRONTA(B175;Clienti!$B:$B;0));"")</f>
        <v/>
      </c>
      <c r="P175" s="14">
        <f>SE(O175="";"Verifica";SE(O175&lt;OGGI();"Bloccato";"Ammesso"))</f>
        <v/>
      </c>
    </row>
    <row r="176">
      <c r="A176" s="18" t="n"/>
      <c r="B176" s="18" t="n"/>
      <c r="C176" s="16">
        <f>SE.ERRORE(INDICE(Clienti!$A:$A;CONFRONTA(B176;Clienti!$B:$B;0));"")</f>
        <v/>
      </c>
      <c r="D176" s="18" t="n"/>
      <c r="E176" s="18" t="n"/>
      <c r="F176" s="18" t="n"/>
      <c r="G176" s="18" t="n"/>
      <c r="H176" s="16">
        <f>SE(O(F176="";G176="");"";(G176-F176)*1440)</f>
        <v/>
      </c>
      <c r="I176" s="16" t="n"/>
      <c r="J176" s="18" t="n"/>
      <c r="K176" s="18" t="n"/>
      <c r="L176" s="18" t="n"/>
      <c r="M176" s="16">
        <f>SE(K176=0;"Nessun importo";SE(J176="Sì";"Pagato";"Da incassare"))</f>
        <v/>
      </c>
      <c r="N176" s="18" t="n"/>
      <c r="O176" s="16">
        <f>SE.ERRORE(INDICE(Clienti!$J:$J;CONFRONTA(B176;Clienti!$B:$B;0));"")</f>
        <v/>
      </c>
      <c r="P176" s="16">
        <f>SE(O176="";"Verifica";SE(O176&lt;OGGI();"Bloccato";"Ammesso"))</f>
        <v/>
      </c>
    </row>
    <row r="177">
      <c r="A177" s="18" t="n"/>
      <c r="B177" s="18" t="n"/>
      <c r="C177" s="14">
        <f>SE.ERRORE(INDICE(Clienti!$A:$A;CONFRONTA(B177;Clienti!$B:$B;0));"")</f>
        <v/>
      </c>
      <c r="D177" s="18" t="n"/>
      <c r="E177" s="18" t="n"/>
      <c r="F177" s="18" t="n"/>
      <c r="G177" s="18" t="n"/>
      <c r="H177" s="14">
        <f>SE(O(F177="";G177="");"";(G177-F177)*1440)</f>
        <v/>
      </c>
      <c r="I177" s="14" t="n"/>
      <c r="J177" s="18" t="n"/>
      <c r="K177" s="18" t="n"/>
      <c r="L177" s="18" t="n"/>
      <c r="M177" s="14">
        <f>SE(K177=0;"Nessun importo";SE(J177="Sì";"Pagato";"Da incassare"))</f>
        <v/>
      </c>
      <c r="N177" s="18" t="n"/>
      <c r="O177" s="14">
        <f>SE.ERRORE(INDICE(Clienti!$J:$J;CONFRONTA(B177;Clienti!$B:$B;0));"")</f>
        <v/>
      </c>
      <c r="P177" s="14">
        <f>SE(O177="";"Verifica";SE(O177&lt;OGGI();"Bloccato";"Ammesso"))</f>
        <v/>
      </c>
    </row>
    <row r="178">
      <c r="A178" s="18" t="n"/>
      <c r="B178" s="18" t="n"/>
      <c r="C178" s="16">
        <f>SE.ERRORE(INDICE(Clienti!$A:$A;CONFRONTA(B178;Clienti!$B:$B;0));"")</f>
        <v/>
      </c>
      <c r="D178" s="18" t="n"/>
      <c r="E178" s="18" t="n"/>
      <c r="F178" s="18" t="n"/>
      <c r="G178" s="18" t="n"/>
      <c r="H178" s="16">
        <f>SE(O(F178="";G178="");"";(G178-F178)*1440)</f>
        <v/>
      </c>
      <c r="I178" s="16" t="n"/>
      <c r="J178" s="18" t="n"/>
      <c r="K178" s="18" t="n"/>
      <c r="L178" s="18" t="n"/>
      <c r="M178" s="16">
        <f>SE(K178=0;"Nessun importo";SE(J178="Sì";"Pagato";"Da incassare"))</f>
        <v/>
      </c>
      <c r="N178" s="18" t="n"/>
      <c r="O178" s="16">
        <f>SE.ERRORE(INDICE(Clienti!$J:$J;CONFRONTA(B178;Clienti!$B:$B;0));"")</f>
        <v/>
      </c>
      <c r="P178" s="16">
        <f>SE(O178="";"Verifica";SE(O178&lt;OGGI();"Bloccato";"Ammesso"))</f>
        <v/>
      </c>
    </row>
    <row r="179">
      <c r="A179" s="18" t="n"/>
      <c r="B179" s="18" t="n"/>
      <c r="C179" s="14">
        <f>SE.ERRORE(INDICE(Clienti!$A:$A;CONFRONTA(B179;Clienti!$B:$B;0));"")</f>
        <v/>
      </c>
      <c r="D179" s="18" t="n"/>
      <c r="E179" s="18" t="n"/>
      <c r="F179" s="18" t="n"/>
      <c r="G179" s="18" t="n"/>
      <c r="H179" s="14">
        <f>SE(O(F179="";G179="");"";(G179-F179)*1440)</f>
        <v/>
      </c>
      <c r="I179" s="14" t="n"/>
      <c r="J179" s="18" t="n"/>
      <c r="K179" s="18" t="n"/>
      <c r="L179" s="18" t="n"/>
      <c r="M179" s="14">
        <f>SE(K179=0;"Nessun importo";SE(J179="Sì";"Pagato";"Da incassare"))</f>
        <v/>
      </c>
      <c r="N179" s="18" t="n"/>
      <c r="O179" s="14">
        <f>SE.ERRORE(INDICE(Clienti!$J:$J;CONFRONTA(B179;Clienti!$B:$B;0));"")</f>
        <v/>
      </c>
      <c r="P179" s="14">
        <f>SE(O179="";"Verifica";SE(O179&lt;OGGI();"Bloccato";"Ammesso"))</f>
        <v/>
      </c>
    </row>
    <row r="180">
      <c r="A180" s="18" t="n"/>
      <c r="B180" s="18" t="n"/>
      <c r="C180" s="16">
        <f>SE.ERRORE(INDICE(Clienti!$A:$A;CONFRONTA(B180;Clienti!$B:$B;0));"")</f>
        <v/>
      </c>
      <c r="D180" s="18" t="n"/>
      <c r="E180" s="18" t="n"/>
      <c r="F180" s="18" t="n"/>
      <c r="G180" s="18" t="n"/>
      <c r="H180" s="16">
        <f>SE(O(F180="";G180="");"";(G180-F180)*1440)</f>
        <v/>
      </c>
      <c r="I180" s="16" t="n"/>
      <c r="J180" s="18" t="n"/>
      <c r="K180" s="18" t="n"/>
      <c r="L180" s="18" t="n"/>
      <c r="M180" s="16">
        <f>SE(K180=0;"Nessun importo";SE(J180="Sì";"Pagato";"Da incassare"))</f>
        <v/>
      </c>
      <c r="N180" s="18" t="n"/>
      <c r="O180" s="16">
        <f>SE.ERRORE(INDICE(Clienti!$J:$J;CONFRONTA(B180;Clienti!$B:$B;0));"")</f>
        <v/>
      </c>
      <c r="P180" s="16">
        <f>SE(O180="";"Verifica";SE(O180&lt;OGGI();"Bloccato";"Ammesso"))</f>
        <v/>
      </c>
    </row>
    <row r="181">
      <c r="A181" s="18" t="n"/>
      <c r="B181" s="18" t="n"/>
      <c r="C181" s="14">
        <f>SE.ERRORE(INDICE(Clienti!$A:$A;CONFRONTA(B181;Clienti!$B:$B;0));"")</f>
        <v/>
      </c>
      <c r="D181" s="18" t="n"/>
      <c r="E181" s="18" t="n"/>
      <c r="F181" s="18" t="n"/>
      <c r="G181" s="18" t="n"/>
      <c r="H181" s="14">
        <f>SE(O(F181="";G181="");"";(G181-F181)*1440)</f>
        <v/>
      </c>
      <c r="I181" s="14" t="n"/>
      <c r="J181" s="18" t="n"/>
      <c r="K181" s="18" t="n"/>
      <c r="L181" s="18" t="n"/>
      <c r="M181" s="14">
        <f>SE(K181=0;"Nessun importo";SE(J181="Sì";"Pagato";"Da incassare"))</f>
        <v/>
      </c>
      <c r="N181" s="18" t="n"/>
      <c r="O181" s="14">
        <f>SE.ERRORE(INDICE(Clienti!$J:$J;CONFRONTA(B181;Clienti!$B:$B;0));"")</f>
        <v/>
      </c>
      <c r="P181" s="14">
        <f>SE(O181="";"Verifica";SE(O181&lt;OGGI();"Bloccato";"Ammesso"))</f>
        <v/>
      </c>
    </row>
    <row r="182">
      <c r="A182" s="18" t="n"/>
      <c r="B182" s="18" t="n"/>
      <c r="C182" s="16">
        <f>SE.ERRORE(INDICE(Clienti!$A:$A;CONFRONTA(B182;Clienti!$B:$B;0));"")</f>
        <v/>
      </c>
      <c r="D182" s="18" t="n"/>
      <c r="E182" s="18" t="n"/>
      <c r="F182" s="18" t="n"/>
      <c r="G182" s="18" t="n"/>
      <c r="H182" s="16">
        <f>SE(O(F182="";G182="");"";(G182-F182)*1440)</f>
        <v/>
      </c>
      <c r="I182" s="16" t="n"/>
      <c r="J182" s="18" t="n"/>
      <c r="K182" s="18" t="n"/>
      <c r="L182" s="18" t="n"/>
      <c r="M182" s="16">
        <f>SE(K182=0;"Nessun importo";SE(J182="Sì";"Pagato";"Da incassare"))</f>
        <v/>
      </c>
      <c r="N182" s="18" t="n"/>
      <c r="O182" s="16">
        <f>SE.ERRORE(INDICE(Clienti!$J:$J;CONFRONTA(B182;Clienti!$B:$B;0));"")</f>
        <v/>
      </c>
      <c r="P182" s="16">
        <f>SE(O182="";"Verifica";SE(O182&lt;OGGI();"Bloccato";"Ammesso"))</f>
        <v/>
      </c>
    </row>
    <row r="183">
      <c r="A183" s="18" t="n"/>
      <c r="B183" s="18" t="n"/>
      <c r="C183" s="14">
        <f>SE.ERRORE(INDICE(Clienti!$A:$A;CONFRONTA(B183;Clienti!$B:$B;0));"")</f>
        <v/>
      </c>
      <c r="D183" s="18" t="n"/>
      <c r="E183" s="18" t="n"/>
      <c r="F183" s="18" t="n"/>
      <c r="G183" s="18" t="n"/>
      <c r="H183" s="14">
        <f>SE(O(F183="";G183="");"";(G183-F183)*1440)</f>
        <v/>
      </c>
      <c r="I183" s="14" t="n"/>
      <c r="J183" s="18" t="n"/>
      <c r="K183" s="18" t="n"/>
      <c r="L183" s="18" t="n"/>
      <c r="M183" s="14">
        <f>SE(K183=0;"Nessun importo";SE(J183="Sì";"Pagato";"Da incassare"))</f>
        <v/>
      </c>
      <c r="N183" s="18" t="n"/>
      <c r="O183" s="14">
        <f>SE.ERRORE(INDICE(Clienti!$J:$J;CONFRONTA(B183;Clienti!$B:$B;0));"")</f>
        <v/>
      </c>
      <c r="P183" s="14">
        <f>SE(O183="";"Verifica";SE(O183&lt;OGGI();"Bloccato";"Ammesso"))</f>
        <v/>
      </c>
    </row>
    <row r="184">
      <c r="A184" s="18" t="n"/>
      <c r="B184" s="18" t="n"/>
      <c r="C184" s="16">
        <f>SE.ERRORE(INDICE(Clienti!$A:$A;CONFRONTA(B184;Clienti!$B:$B;0));"")</f>
        <v/>
      </c>
      <c r="D184" s="18" t="n"/>
      <c r="E184" s="18" t="n"/>
      <c r="F184" s="18" t="n"/>
      <c r="G184" s="18" t="n"/>
      <c r="H184" s="16">
        <f>SE(O(F184="";G184="");"";(G184-F184)*1440)</f>
        <v/>
      </c>
      <c r="I184" s="16" t="n"/>
      <c r="J184" s="18" t="n"/>
      <c r="K184" s="18" t="n"/>
      <c r="L184" s="18" t="n"/>
      <c r="M184" s="16">
        <f>SE(K184=0;"Nessun importo";SE(J184="Sì";"Pagato";"Da incassare"))</f>
        <v/>
      </c>
      <c r="N184" s="18" t="n"/>
      <c r="O184" s="16">
        <f>SE.ERRORE(INDICE(Clienti!$J:$J;CONFRONTA(B184;Clienti!$B:$B;0));"")</f>
        <v/>
      </c>
      <c r="P184" s="16">
        <f>SE(O184="";"Verifica";SE(O184&lt;OGGI();"Bloccato";"Ammesso"))</f>
        <v/>
      </c>
    </row>
    <row r="185">
      <c r="A185" s="18" t="n"/>
      <c r="B185" s="18" t="n"/>
      <c r="C185" s="14">
        <f>SE.ERRORE(INDICE(Clienti!$A:$A;CONFRONTA(B185;Clienti!$B:$B;0));"")</f>
        <v/>
      </c>
      <c r="D185" s="18" t="n"/>
      <c r="E185" s="18" t="n"/>
      <c r="F185" s="18" t="n"/>
      <c r="G185" s="18" t="n"/>
      <c r="H185" s="14">
        <f>SE(O(F185="";G185="");"";(G185-F185)*1440)</f>
        <v/>
      </c>
      <c r="I185" s="14" t="n"/>
      <c r="J185" s="18" t="n"/>
      <c r="K185" s="18" t="n"/>
      <c r="L185" s="18" t="n"/>
      <c r="M185" s="14">
        <f>SE(K185=0;"Nessun importo";SE(J185="Sì";"Pagato";"Da incassare"))</f>
        <v/>
      </c>
      <c r="N185" s="18" t="n"/>
      <c r="O185" s="14">
        <f>SE.ERRORE(INDICE(Clienti!$J:$J;CONFRONTA(B185;Clienti!$B:$B;0));"")</f>
        <v/>
      </c>
      <c r="P185" s="14">
        <f>SE(O185="";"Verifica";SE(O185&lt;OGGI();"Bloccato";"Ammesso"))</f>
        <v/>
      </c>
    </row>
    <row r="186">
      <c r="A186" s="18" t="n"/>
      <c r="B186" s="18" t="n"/>
      <c r="C186" s="16">
        <f>SE.ERRORE(INDICE(Clienti!$A:$A;CONFRONTA(B186;Clienti!$B:$B;0));"")</f>
        <v/>
      </c>
      <c r="D186" s="18" t="n"/>
      <c r="E186" s="18" t="n"/>
      <c r="F186" s="18" t="n"/>
      <c r="G186" s="18" t="n"/>
      <c r="H186" s="16">
        <f>SE(O(F186="";G186="");"";(G186-F186)*1440)</f>
        <v/>
      </c>
      <c r="I186" s="16" t="n"/>
      <c r="J186" s="18" t="n"/>
      <c r="K186" s="18" t="n"/>
      <c r="L186" s="18" t="n"/>
      <c r="M186" s="16">
        <f>SE(K186=0;"Nessun importo";SE(J186="Sì";"Pagato";"Da incassare"))</f>
        <v/>
      </c>
      <c r="N186" s="18" t="n"/>
      <c r="O186" s="16">
        <f>SE.ERRORE(INDICE(Clienti!$J:$J;CONFRONTA(B186;Clienti!$B:$B;0));"")</f>
        <v/>
      </c>
      <c r="P186" s="16">
        <f>SE(O186="";"Verifica";SE(O186&lt;OGGI();"Bloccato";"Ammesso"))</f>
        <v/>
      </c>
    </row>
    <row r="187">
      <c r="A187" s="18" t="n"/>
      <c r="B187" s="18" t="n"/>
      <c r="C187" s="14">
        <f>SE.ERRORE(INDICE(Clienti!$A:$A;CONFRONTA(B187;Clienti!$B:$B;0));"")</f>
        <v/>
      </c>
      <c r="D187" s="18" t="n"/>
      <c r="E187" s="18" t="n"/>
      <c r="F187" s="18" t="n"/>
      <c r="G187" s="18" t="n"/>
      <c r="H187" s="14">
        <f>SE(O(F187="";G187="");"";(G187-F187)*1440)</f>
        <v/>
      </c>
      <c r="I187" s="14" t="n"/>
      <c r="J187" s="18" t="n"/>
      <c r="K187" s="18" t="n"/>
      <c r="L187" s="18" t="n"/>
      <c r="M187" s="14">
        <f>SE(K187=0;"Nessun importo";SE(J187="Sì";"Pagato";"Da incassare"))</f>
        <v/>
      </c>
      <c r="N187" s="18" t="n"/>
      <c r="O187" s="14">
        <f>SE.ERRORE(INDICE(Clienti!$J:$J;CONFRONTA(B187;Clienti!$B:$B;0));"")</f>
        <v/>
      </c>
      <c r="P187" s="14">
        <f>SE(O187="";"Verifica";SE(O187&lt;OGGI();"Bloccato";"Ammesso"))</f>
        <v/>
      </c>
    </row>
    <row r="188">
      <c r="A188" s="18" t="n"/>
      <c r="B188" s="18" t="n"/>
      <c r="C188" s="16">
        <f>SE.ERRORE(INDICE(Clienti!$A:$A;CONFRONTA(B188;Clienti!$B:$B;0));"")</f>
        <v/>
      </c>
      <c r="D188" s="18" t="n"/>
      <c r="E188" s="18" t="n"/>
      <c r="F188" s="18" t="n"/>
      <c r="G188" s="18" t="n"/>
      <c r="H188" s="16">
        <f>SE(O(F188="";G188="");"";(G188-F188)*1440)</f>
        <v/>
      </c>
      <c r="I188" s="16" t="n"/>
      <c r="J188" s="18" t="n"/>
      <c r="K188" s="18" t="n"/>
      <c r="L188" s="18" t="n"/>
      <c r="M188" s="16">
        <f>SE(K188=0;"Nessun importo";SE(J188="Sì";"Pagato";"Da incassare"))</f>
        <v/>
      </c>
      <c r="N188" s="18" t="n"/>
      <c r="O188" s="16">
        <f>SE.ERRORE(INDICE(Clienti!$J:$J;CONFRONTA(B188;Clienti!$B:$B;0));"")</f>
        <v/>
      </c>
      <c r="P188" s="16">
        <f>SE(O188="";"Verifica";SE(O188&lt;OGGI();"Bloccato";"Ammesso"))</f>
        <v/>
      </c>
    </row>
    <row r="189">
      <c r="A189" s="18" t="n"/>
      <c r="B189" s="18" t="n"/>
      <c r="C189" s="14">
        <f>SE.ERRORE(INDICE(Clienti!$A:$A;CONFRONTA(B189;Clienti!$B:$B;0));"")</f>
        <v/>
      </c>
      <c r="D189" s="18" t="n"/>
      <c r="E189" s="18" t="n"/>
      <c r="F189" s="18" t="n"/>
      <c r="G189" s="18" t="n"/>
      <c r="H189" s="14">
        <f>SE(O(F189="";G189="");"";(G189-F189)*1440)</f>
        <v/>
      </c>
      <c r="I189" s="14" t="n"/>
      <c r="J189" s="18" t="n"/>
      <c r="K189" s="18" t="n"/>
      <c r="L189" s="18" t="n"/>
      <c r="M189" s="14">
        <f>SE(K189=0;"Nessun importo";SE(J189="Sì";"Pagato";"Da incassare"))</f>
        <v/>
      </c>
      <c r="N189" s="18" t="n"/>
      <c r="O189" s="14">
        <f>SE.ERRORE(INDICE(Clienti!$J:$J;CONFRONTA(B189;Clienti!$B:$B;0));"")</f>
        <v/>
      </c>
      <c r="P189" s="14">
        <f>SE(O189="";"Verifica";SE(O189&lt;OGGI();"Bloccato";"Ammesso"))</f>
        <v/>
      </c>
    </row>
    <row r="190">
      <c r="A190" s="18" t="n"/>
      <c r="B190" s="18" t="n"/>
      <c r="C190" s="16">
        <f>SE.ERRORE(INDICE(Clienti!$A:$A;CONFRONTA(B190;Clienti!$B:$B;0));"")</f>
        <v/>
      </c>
      <c r="D190" s="18" t="n"/>
      <c r="E190" s="18" t="n"/>
      <c r="F190" s="18" t="n"/>
      <c r="G190" s="18" t="n"/>
      <c r="H190" s="16">
        <f>SE(O(F190="";G190="");"";(G190-F190)*1440)</f>
        <v/>
      </c>
      <c r="I190" s="16" t="n"/>
      <c r="J190" s="18" t="n"/>
      <c r="K190" s="18" t="n"/>
      <c r="L190" s="18" t="n"/>
      <c r="M190" s="16">
        <f>SE(K190=0;"Nessun importo";SE(J190="Sì";"Pagato";"Da incassare"))</f>
        <v/>
      </c>
      <c r="N190" s="18" t="n"/>
      <c r="O190" s="16">
        <f>SE.ERRORE(INDICE(Clienti!$J:$J;CONFRONTA(B190;Clienti!$B:$B;0));"")</f>
        <v/>
      </c>
      <c r="P190" s="16">
        <f>SE(O190="";"Verifica";SE(O190&lt;OGGI();"Bloccato";"Ammesso"))</f>
        <v/>
      </c>
    </row>
    <row r="191">
      <c r="A191" s="18" t="n"/>
      <c r="B191" s="18" t="n"/>
      <c r="C191" s="14">
        <f>SE.ERRORE(INDICE(Clienti!$A:$A;CONFRONTA(B191;Clienti!$B:$B;0));"")</f>
        <v/>
      </c>
      <c r="D191" s="18" t="n"/>
      <c r="E191" s="18" t="n"/>
      <c r="F191" s="18" t="n"/>
      <c r="G191" s="18" t="n"/>
      <c r="H191" s="14">
        <f>SE(O(F191="";G191="");"";(G191-F191)*1440)</f>
        <v/>
      </c>
      <c r="I191" s="14" t="n"/>
      <c r="J191" s="18" t="n"/>
      <c r="K191" s="18" t="n"/>
      <c r="L191" s="18" t="n"/>
      <c r="M191" s="14">
        <f>SE(K191=0;"Nessun importo";SE(J191="Sì";"Pagato";"Da incassare"))</f>
        <v/>
      </c>
      <c r="N191" s="18" t="n"/>
      <c r="O191" s="14">
        <f>SE.ERRORE(INDICE(Clienti!$J:$J;CONFRONTA(B191;Clienti!$B:$B;0));"")</f>
        <v/>
      </c>
      <c r="P191" s="14">
        <f>SE(O191="";"Verifica";SE(O191&lt;OGGI();"Bloccato";"Ammesso"))</f>
        <v/>
      </c>
    </row>
    <row r="192">
      <c r="A192" s="18" t="n"/>
      <c r="B192" s="18" t="n"/>
      <c r="C192" s="16">
        <f>SE.ERRORE(INDICE(Clienti!$A:$A;CONFRONTA(B192;Clienti!$B:$B;0));"")</f>
        <v/>
      </c>
      <c r="D192" s="18" t="n"/>
      <c r="E192" s="18" t="n"/>
      <c r="F192" s="18" t="n"/>
      <c r="G192" s="18" t="n"/>
      <c r="H192" s="16">
        <f>SE(O(F192="";G192="");"";(G192-F192)*1440)</f>
        <v/>
      </c>
      <c r="I192" s="16" t="n"/>
      <c r="J192" s="18" t="n"/>
      <c r="K192" s="18" t="n"/>
      <c r="L192" s="18" t="n"/>
      <c r="M192" s="16">
        <f>SE(K192=0;"Nessun importo";SE(J192="Sì";"Pagato";"Da incassare"))</f>
        <v/>
      </c>
      <c r="N192" s="18" t="n"/>
      <c r="O192" s="16">
        <f>SE.ERRORE(INDICE(Clienti!$J:$J;CONFRONTA(B192;Clienti!$B:$B;0));"")</f>
        <v/>
      </c>
      <c r="P192" s="16">
        <f>SE(O192="";"Verifica";SE(O192&lt;OGGI();"Bloccato";"Ammesso"))</f>
        <v/>
      </c>
    </row>
    <row r="193">
      <c r="A193" s="18" t="n"/>
      <c r="B193" s="18" t="n"/>
      <c r="C193" s="14">
        <f>SE.ERRORE(INDICE(Clienti!$A:$A;CONFRONTA(B193;Clienti!$B:$B;0));"")</f>
        <v/>
      </c>
      <c r="D193" s="18" t="n"/>
      <c r="E193" s="18" t="n"/>
      <c r="F193" s="18" t="n"/>
      <c r="G193" s="18" t="n"/>
      <c r="H193" s="14">
        <f>SE(O(F193="";G193="");"";(G193-F193)*1440)</f>
        <v/>
      </c>
      <c r="I193" s="14" t="n"/>
      <c r="J193" s="18" t="n"/>
      <c r="K193" s="18" t="n"/>
      <c r="L193" s="18" t="n"/>
      <c r="M193" s="14">
        <f>SE(K193=0;"Nessun importo";SE(J193="Sì";"Pagato";"Da incassare"))</f>
        <v/>
      </c>
      <c r="N193" s="18" t="n"/>
      <c r="O193" s="14">
        <f>SE.ERRORE(INDICE(Clienti!$J:$J;CONFRONTA(B193;Clienti!$B:$B;0));"")</f>
        <v/>
      </c>
      <c r="P193" s="14">
        <f>SE(O193="";"Verifica";SE(O193&lt;OGGI();"Bloccato";"Ammesso"))</f>
        <v/>
      </c>
    </row>
    <row r="194">
      <c r="A194" s="18" t="n"/>
      <c r="B194" s="18" t="n"/>
      <c r="C194" s="16">
        <f>SE.ERRORE(INDICE(Clienti!$A:$A;CONFRONTA(B194;Clienti!$B:$B;0));"")</f>
        <v/>
      </c>
      <c r="D194" s="18" t="n"/>
      <c r="E194" s="18" t="n"/>
      <c r="F194" s="18" t="n"/>
      <c r="G194" s="18" t="n"/>
      <c r="H194" s="16">
        <f>SE(O(F194="";G194="");"";(G194-F194)*1440)</f>
        <v/>
      </c>
      <c r="I194" s="16" t="n"/>
      <c r="J194" s="18" t="n"/>
      <c r="K194" s="18" t="n"/>
      <c r="L194" s="18" t="n"/>
      <c r="M194" s="16">
        <f>SE(K194=0;"Nessun importo";SE(J194="Sì";"Pagato";"Da incassare"))</f>
        <v/>
      </c>
      <c r="N194" s="18" t="n"/>
      <c r="O194" s="16">
        <f>SE.ERRORE(INDICE(Clienti!$J:$J;CONFRONTA(B194;Clienti!$B:$B;0));"")</f>
        <v/>
      </c>
      <c r="P194" s="16">
        <f>SE(O194="";"Verifica";SE(O194&lt;OGGI();"Bloccato";"Ammesso"))</f>
        <v/>
      </c>
    </row>
    <row r="195">
      <c r="A195" s="18" t="n"/>
      <c r="B195" s="18" t="n"/>
      <c r="C195" s="14">
        <f>SE.ERRORE(INDICE(Clienti!$A:$A;CONFRONTA(B195;Clienti!$B:$B;0));"")</f>
        <v/>
      </c>
      <c r="D195" s="18" t="n"/>
      <c r="E195" s="18" t="n"/>
      <c r="F195" s="18" t="n"/>
      <c r="G195" s="18" t="n"/>
      <c r="H195" s="14">
        <f>SE(O(F195="";G195="");"";(G195-F195)*1440)</f>
        <v/>
      </c>
      <c r="I195" s="14" t="n"/>
      <c r="J195" s="18" t="n"/>
      <c r="K195" s="18" t="n"/>
      <c r="L195" s="18" t="n"/>
      <c r="M195" s="14">
        <f>SE(K195=0;"Nessun importo";SE(J195="Sì";"Pagato";"Da incassare"))</f>
        <v/>
      </c>
      <c r="N195" s="18" t="n"/>
      <c r="O195" s="14">
        <f>SE.ERRORE(INDICE(Clienti!$J:$J;CONFRONTA(B195;Clienti!$B:$B;0));"")</f>
        <v/>
      </c>
      <c r="P195" s="14">
        <f>SE(O195="";"Verifica";SE(O195&lt;OGGI();"Bloccato";"Ammesso"))</f>
        <v/>
      </c>
    </row>
    <row r="196">
      <c r="A196" s="18" t="n"/>
      <c r="B196" s="18" t="n"/>
      <c r="C196" s="16">
        <f>SE.ERRORE(INDICE(Clienti!$A:$A;CONFRONTA(B196;Clienti!$B:$B;0));"")</f>
        <v/>
      </c>
      <c r="D196" s="18" t="n"/>
      <c r="E196" s="18" t="n"/>
      <c r="F196" s="18" t="n"/>
      <c r="G196" s="18" t="n"/>
      <c r="H196" s="16">
        <f>SE(O(F196="";G196="");"";(G196-F196)*1440)</f>
        <v/>
      </c>
      <c r="I196" s="16" t="n"/>
      <c r="J196" s="18" t="n"/>
      <c r="K196" s="18" t="n"/>
      <c r="L196" s="18" t="n"/>
      <c r="M196" s="16">
        <f>SE(K196=0;"Nessun importo";SE(J196="Sì";"Pagato";"Da incassare"))</f>
        <v/>
      </c>
      <c r="N196" s="18" t="n"/>
      <c r="O196" s="16">
        <f>SE.ERRORE(INDICE(Clienti!$J:$J;CONFRONTA(B196;Clienti!$B:$B;0));"")</f>
        <v/>
      </c>
      <c r="P196" s="16">
        <f>SE(O196="";"Verifica";SE(O196&lt;OGGI();"Bloccato";"Ammesso"))</f>
        <v/>
      </c>
    </row>
    <row r="197">
      <c r="A197" s="18" t="n"/>
      <c r="B197" s="18" t="n"/>
      <c r="C197" s="14">
        <f>SE.ERRORE(INDICE(Clienti!$A:$A;CONFRONTA(B197;Clienti!$B:$B;0));"")</f>
        <v/>
      </c>
      <c r="D197" s="18" t="n"/>
      <c r="E197" s="18" t="n"/>
      <c r="F197" s="18" t="n"/>
      <c r="G197" s="18" t="n"/>
      <c r="H197" s="14">
        <f>SE(O(F197="";G197="");"";(G197-F197)*1440)</f>
        <v/>
      </c>
      <c r="I197" s="14" t="n"/>
      <c r="J197" s="18" t="n"/>
      <c r="K197" s="18" t="n"/>
      <c r="L197" s="18" t="n"/>
      <c r="M197" s="14">
        <f>SE(K197=0;"Nessun importo";SE(J197="Sì";"Pagato";"Da incassare"))</f>
        <v/>
      </c>
      <c r="N197" s="18" t="n"/>
      <c r="O197" s="14">
        <f>SE.ERRORE(INDICE(Clienti!$J:$J;CONFRONTA(B197;Clienti!$B:$B;0));"")</f>
        <v/>
      </c>
      <c r="P197" s="14">
        <f>SE(O197="";"Verifica";SE(O197&lt;OGGI();"Bloccato";"Ammesso"))</f>
        <v/>
      </c>
    </row>
    <row r="198">
      <c r="A198" s="18" t="n"/>
      <c r="B198" s="18" t="n"/>
      <c r="C198" s="16">
        <f>SE.ERRORE(INDICE(Clienti!$A:$A;CONFRONTA(B198;Clienti!$B:$B;0));"")</f>
        <v/>
      </c>
      <c r="D198" s="18" t="n"/>
      <c r="E198" s="18" t="n"/>
      <c r="F198" s="18" t="n"/>
      <c r="G198" s="18" t="n"/>
      <c r="H198" s="16">
        <f>SE(O(F198="";G198="");"";(G198-F198)*1440)</f>
        <v/>
      </c>
      <c r="I198" s="16" t="n"/>
      <c r="J198" s="18" t="n"/>
      <c r="K198" s="18" t="n"/>
      <c r="L198" s="18" t="n"/>
      <c r="M198" s="16">
        <f>SE(K198=0;"Nessun importo";SE(J198="Sì";"Pagato";"Da incassare"))</f>
        <v/>
      </c>
      <c r="N198" s="18" t="n"/>
      <c r="O198" s="16">
        <f>SE.ERRORE(INDICE(Clienti!$J:$J;CONFRONTA(B198;Clienti!$B:$B;0));"")</f>
        <v/>
      </c>
      <c r="P198" s="16">
        <f>SE(O198="";"Verifica";SE(O198&lt;OGGI();"Bloccato";"Ammesso"))</f>
        <v/>
      </c>
    </row>
    <row r="199">
      <c r="A199" s="18" t="n"/>
      <c r="B199" s="18" t="n"/>
      <c r="C199" s="14">
        <f>SE.ERRORE(INDICE(Clienti!$A:$A;CONFRONTA(B199;Clienti!$B:$B;0));"")</f>
        <v/>
      </c>
      <c r="D199" s="18" t="n"/>
      <c r="E199" s="18" t="n"/>
      <c r="F199" s="18" t="n"/>
      <c r="G199" s="18" t="n"/>
      <c r="H199" s="14">
        <f>SE(O(F199="";G199="");"";(G199-F199)*1440)</f>
        <v/>
      </c>
      <c r="I199" s="14" t="n"/>
      <c r="J199" s="18" t="n"/>
      <c r="K199" s="18" t="n"/>
      <c r="L199" s="18" t="n"/>
      <c r="M199" s="14">
        <f>SE(K199=0;"Nessun importo";SE(J199="Sì";"Pagato";"Da incassare"))</f>
        <v/>
      </c>
      <c r="N199" s="18" t="n"/>
      <c r="O199" s="14">
        <f>SE.ERRORE(INDICE(Clienti!$J:$J;CONFRONTA(B199;Clienti!$B:$B;0));"")</f>
        <v/>
      </c>
      <c r="P199" s="14">
        <f>SE(O199="";"Verifica";SE(O199&lt;OGGI();"Bloccato";"Ammesso"))</f>
        <v/>
      </c>
    </row>
    <row r="200">
      <c r="A200" s="18" t="n"/>
      <c r="B200" s="18" t="n"/>
      <c r="C200" s="16">
        <f>SE.ERRORE(INDICE(Clienti!$A:$A;CONFRONTA(B200;Clienti!$B:$B;0));"")</f>
        <v/>
      </c>
      <c r="D200" s="18" t="n"/>
      <c r="E200" s="18" t="n"/>
      <c r="F200" s="18" t="n"/>
      <c r="G200" s="18" t="n"/>
      <c r="H200" s="16">
        <f>SE(O(F200="";G200="");"";(G200-F200)*1440)</f>
        <v/>
      </c>
      <c r="I200" s="16" t="n"/>
      <c r="J200" s="18" t="n"/>
      <c r="K200" s="18" t="n"/>
      <c r="L200" s="18" t="n"/>
      <c r="M200" s="16">
        <f>SE(K200=0;"Nessun importo";SE(J200="Sì";"Pagato";"Da incassare"))</f>
        <v/>
      </c>
      <c r="N200" s="18" t="n"/>
      <c r="O200" s="16">
        <f>SE.ERRORE(INDICE(Clienti!$J:$J;CONFRONTA(B200;Clienti!$B:$B;0));"")</f>
        <v/>
      </c>
      <c r="P200" s="16">
        <f>SE(O200="";"Verifica";SE(O200&lt;OGGI();"Bloccato";"Ammesso"))</f>
        <v/>
      </c>
    </row>
    <row r="201">
      <c r="A201" s="18" t="n"/>
      <c r="B201" s="18" t="n"/>
      <c r="C201" s="14">
        <f>SE.ERRORE(INDICE(Clienti!$A:$A;CONFRONTA(B201;Clienti!$B:$B;0));"")</f>
        <v/>
      </c>
      <c r="D201" s="18" t="n"/>
      <c r="E201" s="18" t="n"/>
      <c r="F201" s="18" t="n"/>
      <c r="G201" s="18" t="n"/>
      <c r="H201" s="14">
        <f>SE(O(F201="";G201="");"";(G201-F201)*1440)</f>
        <v/>
      </c>
      <c r="I201" s="14" t="n"/>
      <c r="J201" s="18" t="n"/>
      <c r="K201" s="18" t="n"/>
      <c r="L201" s="18" t="n"/>
      <c r="M201" s="14">
        <f>SE(K201=0;"Nessun importo";SE(J201="Sì";"Pagato";"Da incassare"))</f>
        <v/>
      </c>
      <c r="N201" s="18" t="n"/>
      <c r="O201" s="14">
        <f>SE.ERRORE(INDICE(Clienti!$J:$J;CONFRONTA(B201;Clienti!$B:$B;0));"")</f>
        <v/>
      </c>
      <c r="P201" s="14">
        <f>SE(O201="";"Verifica";SE(O201&lt;OGGI();"Bloccato";"Ammesso"))</f>
        <v/>
      </c>
    </row>
    <row r="202">
      <c r="A202" s="18" t="n"/>
      <c r="B202" s="18" t="n"/>
      <c r="C202" s="16">
        <f>SE.ERRORE(INDICE(Clienti!$A:$A;CONFRONTA(B202;Clienti!$B:$B;0));"")</f>
        <v/>
      </c>
      <c r="D202" s="18" t="n"/>
      <c r="E202" s="18" t="n"/>
      <c r="F202" s="18" t="n"/>
      <c r="G202" s="18" t="n"/>
      <c r="H202" s="16">
        <f>SE(O(F202="";G202="");"";(G202-F202)*1440)</f>
        <v/>
      </c>
      <c r="I202" s="16" t="n"/>
      <c r="J202" s="18" t="n"/>
      <c r="K202" s="18" t="n"/>
      <c r="L202" s="18" t="n"/>
      <c r="M202" s="16">
        <f>SE(K202=0;"Nessun importo";SE(J202="Sì";"Pagato";"Da incassare"))</f>
        <v/>
      </c>
      <c r="N202" s="18" t="n"/>
      <c r="O202" s="16">
        <f>SE.ERRORE(INDICE(Clienti!$J:$J;CONFRONTA(B202;Clienti!$B:$B;0));"")</f>
        <v/>
      </c>
      <c r="P202" s="16">
        <f>SE(O202="";"Verifica";SE(O202&lt;OGGI();"Bloccato";"Ammesso"))</f>
        <v/>
      </c>
    </row>
  </sheetData>
  <mergeCells count="1">
    <mergeCell ref="A1:P1"/>
  </mergeCells>
  <conditionalFormatting sqref="P3:P202">
    <cfRule type="expression" priority="1" dxfId="0">
      <formula>P3="Ammesso"</formula>
    </cfRule>
    <cfRule type="expression" priority="2" dxfId="2">
      <formula>P3="Bloccato"</formula>
    </cfRule>
    <cfRule type="expression" priority="3" dxfId="1">
      <formula>P3="Verifica"</formula>
    </cfRule>
  </conditionalFormatting>
  <conditionalFormatting sqref="M3:M202">
    <cfRule type="expression" priority="4" dxfId="0">
      <formula>M3="Pagato"</formula>
    </cfRule>
    <cfRule type="expression" priority="5" dxfId="1">
      <formula>M3="Da incassare"</formula>
    </cfRule>
  </conditionalFormatting>
  <dataValidations count="7">
    <dataValidation sqref="B3:B202" showErrorMessage="1" showInputMessage="1" allowBlank="0" type="list">
      <formula1>Clienti!$B$3:$B$102</formula1>
    </dataValidation>
    <dataValidation sqref="D3:D202" showErrorMessage="1" showInputMessage="1" allowBlank="0" type="list">
      <formula1>"Sala pesi,Corsi fitness,Spinning,Pilates,Sala personal,Yoga,Boxe"</formula1>
    </dataValidation>
    <dataValidation sqref="E3:E202" showErrorMessage="1" showInputMessage="1" allowBlank="0" type="list">
      <formula1>"Marco Rossi,Laura Bianchi,Giulia Verdi,Andrea Neri,Sara Colombo"</formula1>
    </dataValidation>
    <dataValidation sqref="I3:I202" showErrorMessage="1" showInputMessage="1" allowBlank="0" type="list">
      <formula1>"Ingresso singolo,Abbonamento,Pacchetto ingressi,Prova gratuita,Omaggio"</formula1>
    </dataValidation>
    <dataValidation sqref="J3:J202" showErrorMessage="1" showInputMessage="1" allowBlank="0" type="list">
      <formula1>"Sì,No"</formula1>
    </dataValidation>
    <dataValidation sqref="L3:L202" showErrorMessage="1" showInputMessage="1" allowBlank="0" type="list">
      <formula1>"Contanti,Bancomat,Carta di credito,Bonifico,Satispay,PayPal"</formula1>
    </dataValidation>
    <dataValidation sqref="K3:K202" showErrorMessage="1" showInputMessage="1" allowBlank="0" errorTitle="Importo non valido" error="Inserire un importo maggiore o uguale a zero" type="decimal" operator="greaterThanOrEqual">
      <formula1>0</formula1>
    </dataValidation>
  </dataValidations>
  <pageMargins left="0.5" right="0.5" top="0.75" bottom="0.75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1:J4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40" customHeight="1">
      <c r="B1" s="24" t="inlineStr">
        <is>
          <t>DASHBOARD — REGISTRO PRESENZE PALESTRA</t>
        </is>
      </c>
    </row>
    <row r="2" ht="18" customHeight="1">
      <c r="B2" s="25" t="inlineStr">
        <is>
          <t>Aggiornato al: 02/06/2026</t>
        </is>
      </c>
    </row>
    <row r="3" ht="22" customHeight="1">
      <c r="B3" s="4" t="inlineStr">
        <is>
          <t>INDICATORI CHIAVE (KPI)</t>
        </is>
      </c>
    </row>
    <row r="4" ht="28" customHeight="1">
      <c r="B4" s="26" t="inlineStr">
        <is>
          <t>Presenze
Mese Corrente</t>
        </is>
      </c>
      <c r="C4" s="26" t="inlineStr">
        <is>
          <t>Presenze
Oggi</t>
        </is>
      </c>
      <c r="D4" s="27" t="inlineStr">
        <is>
          <t>Clienti
Attivi</t>
        </is>
      </c>
      <c r="E4" s="28" t="inlineStr">
        <is>
          <t>Clienti
In Scadenza</t>
        </is>
      </c>
      <c r="F4" s="29" t="inlineStr">
        <is>
          <t>Clienti
Scaduti</t>
        </is>
      </c>
      <c r="G4" s="27" t="inlineStr">
        <is>
          <t>Incassi
Registrati (€)</t>
        </is>
      </c>
      <c r="H4" s="26" t="inlineStr">
        <is>
          <t>Totale Clienti</t>
        </is>
      </c>
      <c r="I4" s="26" t="inlineStr">
        <is>
          <t>Presenze
Settimana</t>
        </is>
      </c>
      <c r="J4" s="28" t="inlineStr">
        <is>
          <t>Sospesi</t>
        </is>
      </c>
    </row>
    <row r="5" ht="44" customHeight="1">
      <c r="B5" s="30">
        <f>CONTA.PIÙ.SE(Inserimento!$A:$A;"&gt;="&amp;DATA(ANNO(OGGI());MESE(OGGI());1);Inserimento!$A:$A;"&lt;="&amp;FINE.MESE(OGGI();0))</f>
        <v/>
      </c>
      <c r="C5" s="30">
        <f>CONTA.SE(Inserimento!$A:$A;OGGI())</f>
        <v/>
      </c>
      <c r="D5" s="31">
        <f>CONTA.SE(Clienti!$K:$K;"Attivo")</f>
        <v/>
      </c>
      <c r="E5" s="32">
        <f>CONTA.SE(Clienti!$K:$K;"In scadenza")</f>
        <v/>
      </c>
      <c r="F5" s="33">
        <f>CONTA.SE(Clienti!$K:$K;"Scaduto")</f>
        <v/>
      </c>
      <c r="G5" s="34">
        <f>SOMMA.SE(Inserimento!$M:$M;"Pagato";Inserimento!$K:$K)</f>
        <v/>
      </c>
      <c r="H5" s="30">
        <f>CONTA.A(Clienti!$B:$B)-1</f>
        <v/>
      </c>
      <c r="I5" s="30">
        <f>CONTA.PIÙ.SE(Inserimento!$A:$A;"&gt;="&amp;(OGGI()-GIORNO.SETTIMANA(OGGI();2)+1);Inserimento!$A:$A;"&lt;="&amp;OGGI())</f>
        <v/>
      </c>
      <c r="J5" s="32">
        <f>CONTA.SE(Clienti!$K:$K;"Sospeso")</f>
        <v/>
      </c>
    </row>
    <row r="6" ht="28" customHeight="1">
      <c r="B6" s="35" t="n"/>
      <c r="C6" s="35" t="n"/>
      <c r="D6" s="36" t="n"/>
      <c r="E6" s="37" t="n"/>
      <c r="F6" s="38" t="n"/>
      <c r="G6" s="36" t="n"/>
      <c r="H6" s="35" t="n"/>
      <c r="I6" s="35" t="n"/>
      <c r="J6" s="37" t="n"/>
    </row>
    <row r="7" ht="12" customHeight="1"/>
    <row r="8">
      <c r="B8" s="4" t="inlineStr">
        <is>
          <t>PRESENZE PER CORSO</t>
        </is>
      </c>
      <c r="F8" s="4" t="inlineStr">
        <is>
          <t>ANDAMENTO PRESENZE — ULTIMI 7 GIORNI</t>
        </is>
      </c>
    </row>
    <row r="9">
      <c r="B9" s="39" t="inlineStr">
        <is>
          <t>Corso / Area</t>
        </is>
      </c>
      <c r="C9" s="39" t="inlineStr">
        <is>
          <t>Presenze Totali</t>
        </is>
      </c>
      <c r="D9" s="39" t="inlineStr">
        <is>
          <t>Presenze Mese</t>
        </is>
      </c>
      <c r="E9" s="39" t="inlineStr">
        <is>
          <t>% sul Totale</t>
        </is>
      </c>
      <c r="F9" s="39" t="inlineStr">
        <is>
          <t>Data</t>
        </is>
      </c>
      <c r="G9" s="39" t="inlineStr">
        <is>
          <t>Presenze</t>
        </is>
      </c>
      <c r="H9" s="39" t="inlineStr">
        <is>
          <t>Incasso Giornaliero (€)</t>
        </is>
      </c>
    </row>
    <row r="10">
      <c r="B10" s="9" t="inlineStr">
        <is>
          <t>Sala pesi</t>
        </is>
      </c>
      <c r="C10" s="14">
        <f>CONTA.SE(Inserimento!$D:$D;B10)</f>
        <v/>
      </c>
      <c r="D10" s="14">
        <f>CONTA.PIÙ.SE(Inserimento!$D:$D;B10;Inserimento!$A:$A;"&gt;="&amp;DATA(ANNO(OGGI());MESE(OGGI());1);Inserimento!$A:$A;"&lt;="&amp;FINE.MESE(OGGI();0))</f>
        <v/>
      </c>
      <c r="E10" s="40">
        <f>SE.ERRORE(C10/SOMMA($C$10:$C$16);0)</f>
        <v/>
      </c>
      <c r="F10" s="14" t="inlineStr">
        <is>
          <t>27/05/2026</t>
        </is>
      </c>
      <c r="G10" s="14">
        <f>CONTA.SE(Inserimento!$A:$A;F10)</f>
        <v/>
      </c>
      <c r="H10" s="41">
        <f>SOMMA.PIÙ.SE(Inserimento!$K:$K;Inserimento!$A:$A;F10;Inserimento!$M:$M;"Pagato")</f>
        <v/>
      </c>
    </row>
    <row r="11">
      <c r="B11" s="12" t="inlineStr">
        <is>
          <t>Corsi fitness</t>
        </is>
      </c>
      <c r="C11" s="16">
        <f>CONTA.SE(Inserimento!$D:$D;B11)</f>
        <v/>
      </c>
      <c r="D11" s="16">
        <f>CONTA.PIÙ.SE(Inserimento!$D:$D;B11;Inserimento!$A:$A;"&gt;="&amp;DATA(ANNO(OGGI());MESE(OGGI());1);Inserimento!$A:$A;"&lt;="&amp;FINE.MESE(OGGI();0))</f>
        <v/>
      </c>
      <c r="E11" s="42">
        <f>SE.ERRORE(C11/SOMMA($C$10:$C$16);0)</f>
        <v/>
      </c>
      <c r="F11" s="16" t="inlineStr">
        <is>
          <t>28/05/2026</t>
        </is>
      </c>
      <c r="G11" s="16">
        <f>CONTA.SE(Inserimento!$A:$A;F11)</f>
        <v/>
      </c>
      <c r="H11" s="43">
        <f>SOMMA.PIÙ.SE(Inserimento!$K:$K;Inserimento!$A:$A;F11;Inserimento!$M:$M;"Pagato")</f>
        <v/>
      </c>
    </row>
    <row r="12">
      <c r="B12" s="9" t="inlineStr">
        <is>
          <t>Spinning</t>
        </is>
      </c>
      <c r="C12" s="14">
        <f>CONTA.SE(Inserimento!$D:$D;B12)</f>
        <v/>
      </c>
      <c r="D12" s="14">
        <f>CONTA.PIÙ.SE(Inserimento!$D:$D;B12;Inserimento!$A:$A;"&gt;="&amp;DATA(ANNO(OGGI());MESE(OGGI());1);Inserimento!$A:$A;"&lt;="&amp;FINE.MESE(OGGI();0))</f>
        <v/>
      </c>
      <c r="E12" s="40">
        <f>SE.ERRORE(C12/SOMMA($C$10:$C$16);0)</f>
        <v/>
      </c>
      <c r="F12" s="14" t="inlineStr">
        <is>
          <t>29/05/2026</t>
        </is>
      </c>
      <c r="G12" s="14">
        <f>CONTA.SE(Inserimento!$A:$A;F12)</f>
        <v/>
      </c>
      <c r="H12" s="41">
        <f>SOMMA.PIÙ.SE(Inserimento!$K:$K;Inserimento!$A:$A;F12;Inserimento!$M:$M;"Pagato")</f>
        <v/>
      </c>
    </row>
    <row r="13">
      <c r="B13" s="12" t="inlineStr">
        <is>
          <t>Pilates</t>
        </is>
      </c>
      <c r="C13" s="16">
        <f>CONTA.SE(Inserimento!$D:$D;B13)</f>
        <v/>
      </c>
      <c r="D13" s="16">
        <f>CONTA.PIÙ.SE(Inserimento!$D:$D;B13;Inserimento!$A:$A;"&gt;="&amp;DATA(ANNO(OGGI());MESE(OGGI());1);Inserimento!$A:$A;"&lt;="&amp;FINE.MESE(OGGI();0))</f>
        <v/>
      </c>
      <c r="E13" s="42">
        <f>SE.ERRORE(C13/SOMMA($C$10:$C$16);0)</f>
        <v/>
      </c>
      <c r="F13" s="16" t="inlineStr">
        <is>
          <t>30/05/2026</t>
        </is>
      </c>
      <c r="G13" s="16">
        <f>CONTA.SE(Inserimento!$A:$A;F13)</f>
        <v/>
      </c>
      <c r="H13" s="43">
        <f>SOMMA.PIÙ.SE(Inserimento!$K:$K;Inserimento!$A:$A;F13;Inserimento!$M:$M;"Pagato")</f>
        <v/>
      </c>
    </row>
    <row r="14">
      <c r="B14" s="9" t="inlineStr">
        <is>
          <t>Sala personal</t>
        </is>
      </c>
      <c r="C14" s="14">
        <f>CONTA.SE(Inserimento!$D:$D;B14)</f>
        <v/>
      </c>
      <c r="D14" s="14">
        <f>CONTA.PIÙ.SE(Inserimento!$D:$D;B14;Inserimento!$A:$A;"&gt;="&amp;DATA(ANNO(OGGI());MESE(OGGI());1);Inserimento!$A:$A;"&lt;="&amp;FINE.MESE(OGGI();0))</f>
        <v/>
      </c>
      <c r="E14" s="40">
        <f>SE.ERRORE(C14/SOMMA($C$10:$C$16);0)</f>
        <v/>
      </c>
      <c r="F14" s="14" t="inlineStr">
        <is>
          <t>31/05/2026</t>
        </is>
      </c>
      <c r="G14" s="14">
        <f>CONTA.SE(Inserimento!$A:$A;F14)</f>
        <v/>
      </c>
      <c r="H14" s="41">
        <f>SOMMA.PIÙ.SE(Inserimento!$K:$K;Inserimento!$A:$A;F14;Inserimento!$M:$M;"Pagato")</f>
        <v/>
      </c>
    </row>
    <row r="15">
      <c r="B15" s="12" t="inlineStr">
        <is>
          <t>Yoga</t>
        </is>
      </c>
      <c r="C15" s="16">
        <f>CONTA.SE(Inserimento!$D:$D;B15)</f>
        <v/>
      </c>
      <c r="D15" s="16">
        <f>CONTA.PIÙ.SE(Inserimento!$D:$D;B15;Inserimento!$A:$A;"&gt;="&amp;DATA(ANNO(OGGI());MESE(OGGI());1);Inserimento!$A:$A;"&lt;="&amp;FINE.MESE(OGGI();0))</f>
        <v/>
      </c>
      <c r="E15" s="42">
        <f>SE.ERRORE(C15/SOMMA($C$10:$C$16);0)</f>
        <v/>
      </c>
      <c r="F15" s="16" t="inlineStr">
        <is>
          <t>01/06/2026</t>
        </is>
      </c>
      <c r="G15" s="16">
        <f>CONTA.SE(Inserimento!$A:$A;F15)</f>
        <v/>
      </c>
      <c r="H15" s="43">
        <f>SOMMA.PIÙ.SE(Inserimento!$K:$K;Inserimento!$A:$A;F15;Inserimento!$M:$M;"Pagato")</f>
        <v/>
      </c>
    </row>
    <row r="16">
      <c r="B16" s="9" t="inlineStr">
        <is>
          <t>Boxe</t>
        </is>
      </c>
      <c r="C16" s="14">
        <f>CONTA.SE(Inserimento!$D:$D;B16)</f>
        <v/>
      </c>
      <c r="D16" s="14">
        <f>CONTA.PIÙ.SE(Inserimento!$D:$D;B16;Inserimento!$A:$A;"&gt;="&amp;DATA(ANNO(OGGI());MESE(OGGI());1);Inserimento!$A:$A;"&lt;="&amp;FINE.MESE(OGGI();0))</f>
        <v/>
      </c>
      <c r="E16" s="40">
        <f>SE.ERRORE(C16/SOMMA($C$10:$C$16);0)</f>
        <v/>
      </c>
      <c r="F16" s="14" t="inlineStr">
        <is>
          <t>02/06/2026</t>
        </is>
      </c>
      <c r="G16" s="14">
        <f>CONTA.SE(Inserimento!$A:$A;F16)</f>
        <v/>
      </c>
      <c r="H16" s="41">
        <f>SOMMA.PIÙ.SE(Inserimento!$K:$K;Inserimento!$A:$A;F16;Inserimento!$M:$M;"Pagato")</f>
        <v/>
      </c>
    </row>
    <row r="17" ht="12" customHeight="1"/>
    <row r="18">
      <c r="B18" s="4" t="inlineStr">
        <is>
          <t>STATO ABBONAMENTI</t>
        </is>
      </c>
      <c r="F18" s="4" t="inlineStr">
        <is>
          <t>PRESENZE PER ISTRUTTORE</t>
        </is>
      </c>
    </row>
    <row r="19">
      <c r="B19" s="39" t="inlineStr">
        <is>
          <t>Stato</t>
        </is>
      </c>
      <c r="C19" s="39" t="inlineStr">
        <is>
          <t>N. Clienti</t>
        </is>
      </c>
      <c r="F19" s="39" t="inlineStr">
        <is>
          <t>Istruttore</t>
        </is>
      </c>
      <c r="G19" s="39" t="inlineStr">
        <is>
          <t>Presenze Totali</t>
        </is>
      </c>
      <c r="H19" s="39" t="inlineStr">
        <is>
          <t>Presenze Mese</t>
        </is>
      </c>
    </row>
    <row r="20">
      <c r="B20" s="44" t="inlineStr">
        <is>
          <t>Attivo</t>
        </is>
      </c>
      <c r="C20" s="45">
        <f>CONTA.SE(Clienti!$K:$K;B20)</f>
        <v/>
      </c>
      <c r="F20" s="9" t="inlineStr">
        <is>
          <t>Marco Rossi</t>
        </is>
      </c>
      <c r="G20" s="14">
        <f>CONTA.SE(Inserimento!$E:$E;F20)</f>
        <v/>
      </c>
      <c r="H20" s="14">
        <f>CONTA.PIÙ.SE(Inserimento!$E:$E;F20;Inserimento!$A:$A;"&gt;="&amp;DATA(ANNO(OGGI());MESE(OGGI());1);Inserimento!$A:$A;"&lt;="&amp;FINE.MESE(OGGI();0))</f>
        <v/>
      </c>
    </row>
    <row r="21">
      <c r="B21" s="46" t="inlineStr">
        <is>
          <t>In scadenza</t>
        </is>
      </c>
      <c r="C21" s="47">
        <f>CONTA.SE(Clienti!$K:$K;B21)</f>
        <v/>
      </c>
      <c r="F21" s="12" t="inlineStr">
        <is>
          <t>Laura Bianchi</t>
        </is>
      </c>
      <c r="G21" s="16">
        <f>CONTA.SE(Inserimento!$E:$E;F21)</f>
        <v/>
      </c>
      <c r="H21" s="16">
        <f>CONTA.PIÙ.SE(Inserimento!$E:$E;F21;Inserimento!$A:$A;"&gt;="&amp;DATA(ANNO(OGGI());MESE(OGGI());1);Inserimento!$A:$A;"&lt;="&amp;FINE.MESE(OGGI();0))</f>
        <v/>
      </c>
    </row>
    <row r="22">
      <c r="B22" s="48" t="inlineStr">
        <is>
          <t>Scaduto</t>
        </is>
      </c>
      <c r="C22" s="49">
        <f>CONTA.SE(Clienti!$K:$K;B22)</f>
        <v/>
      </c>
      <c r="F22" s="9" t="inlineStr">
        <is>
          <t>Giulia Verdi</t>
        </is>
      </c>
      <c r="G22" s="14">
        <f>CONTA.SE(Inserimento!$E:$E;F22)</f>
        <v/>
      </c>
      <c r="H22" s="14">
        <f>CONTA.PIÙ.SE(Inserimento!$E:$E;F22;Inserimento!$A:$A;"&gt;="&amp;DATA(ANNO(OGGI());MESE(OGGI());1);Inserimento!$A:$A;"&lt;="&amp;FINE.MESE(OGGI();0))</f>
        <v/>
      </c>
    </row>
    <row r="23">
      <c r="B23" s="50" t="inlineStr">
        <is>
          <t>Sospeso</t>
        </is>
      </c>
      <c r="C23" s="51">
        <f>CONTA.SE(Clienti!$K:$K;B23)</f>
        <v/>
      </c>
      <c r="F23" s="12" t="inlineStr">
        <is>
          <t>Andrea Neri</t>
        </is>
      </c>
      <c r="G23" s="16">
        <f>CONTA.SE(Inserimento!$E:$E;F23)</f>
        <v/>
      </c>
      <c r="H23" s="16">
        <f>CONTA.PIÙ.SE(Inserimento!$E:$E;F23;Inserimento!$A:$A;"&gt;="&amp;DATA(ANNO(OGGI());MESE(OGGI());1);Inserimento!$A:$A;"&lt;="&amp;FINE.MESE(OGGI();0))</f>
        <v/>
      </c>
    </row>
    <row r="24" ht="12" customHeight="1">
      <c r="F24" s="9" t="inlineStr">
        <is>
          <t>Sara Colombo</t>
        </is>
      </c>
      <c r="G24" s="14">
        <f>CONTA.SE(Inserimento!$E:$E;F24)</f>
        <v/>
      </c>
      <c r="H24" s="14">
        <f>CONTA.PIÙ.SE(Inserimento!$E:$E;F24;Inserimento!$A:$A;"&gt;="&amp;DATA(ANNO(OGGI());MESE(OGGI());1);Inserimento!$A:$A;"&lt;="&amp;FINE.MESE(OGGI();0))</f>
        <v/>
      </c>
    </row>
    <row r="25">
      <c r="B25" s="4" t="inlineStr">
        <is>
          <t>TOP CLIENTI PER PRESENZE</t>
        </is>
      </c>
      <c r="F25" s="52" t="inlineStr">
        <is>
          <t>CLIENTI IN SCADENZA (PROSSIMI 7 GIORNI)</t>
        </is>
      </c>
    </row>
    <row r="26">
      <c r="B26" s="39" t="inlineStr">
        <is>
          <t>#</t>
        </is>
      </c>
      <c r="C26" s="39" t="inlineStr">
        <is>
          <t>Cliente</t>
        </is>
      </c>
      <c r="D26" s="39" t="inlineStr">
        <is>
          <t>Presenze Totali</t>
        </is>
      </c>
      <c r="E26" s="39" t="inlineStr">
        <is>
          <t>Ultima Presenza</t>
        </is>
      </c>
      <c r="F26" s="39" t="inlineStr">
        <is>
          <t>Cliente</t>
        </is>
      </c>
      <c r="G26" s="39" t="inlineStr">
        <is>
          <t>Tipo Abbonamento</t>
        </is>
      </c>
      <c r="H26" s="39" t="inlineStr">
        <is>
          <t>Data Scadenza</t>
        </is>
      </c>
      <c r="I26" s="39" t="inlineStr">
        <is>
          <t>Giorni Rimanenti</t>
        </is>
      </c>
    </row>
    <row r="27">
      <c r="B27" s="53" t="n">
        <v>1</v>
      </c>
      <c r="C27" s="11" t="inlineStr">
        <is>
          <t>Rossi Marco</t>
        </is>
      </c>
      <c r="D27" s="14">
        <f>SE.ERRORE(CONTA.SE(Inserimento!$B:$B;C27);0)</f>
        <v/>
      </c>
      <c r="E27" s="14">
        <f>SE.ERRORE(TESTO(INDICE(Inserimento!$A:$A;CONFRONTA(C27;Inserimento!$B:$B;0));"GG/MM/AAAA");"")</f>
        <v/>
      </c>
      <c r="F27" s="54">
        <f>SE.ERRORE(INDICE(Clienti!$B:$B;PICCOLO(SE((Clienti!$J$3:$J$102&gt;=OGGI())*(Clienti!$J$3:$J$102&lt;=OGGI()+7);RIGA(Clienti!$J$3:$J$102));1));"")</f>
        <v/>
      </c>
      <c r="G27" s="54">
        <f>SE.ERRORE(INDICE(Clienti!$H:$H;PICCOLO(SE((Clienti!$J$3:$J$102&gt;=OGGI())*(Clienti!$J$3:$J$102&lt;=OGGI()+7);RIGA(Clienti!$J$3:$J$102));1));"")</f>
        <v/>
      </c>
      <c r="H27" s="55">
        <f>SE.ERRORE(INDICE(Clienti!$J:$J;PICCOLO(SE((Clienti!$J$3:$J$102&gt;=OGGI())*(Clienti!$J$3:$J$102&lt;=OGGI()+7);RIGA(Clienti!$J$3:$J$102));1));"")</f>
        <v/>
      </c>
      <c r="I27" s="54">
        <f>SE(H27="";"";"" &amp; H27-OGGI())</f>
        <v/>
      </c>
    </row>
    <row r="28">
      <c r="B28" s="56" t="n">
        <v>2</v>
      </c>
      <c r="C28" s="6" t="inlineStr">
        <is>
          <t>Bianchi Laura</t>
        </is>
      </c>
      <c r="D28" s="16">
        <f>SE.ERRORE(CONTA.SE(Inserimento!$B:$B;C28);0)</f>
        <v/>
      </c>
      <c r="E28" s="16">
        <f>SE.ERRORE(TESTO(INDICE(Inserimento!$A:$A;CONFRONTA(C28;Inserimento!$B:$B;0));"GG/MM/AAAA");"")</f>
        <v/>
      </c>
      <c r="F28" s="16">
        <f>SE.ERRORE(INDICE(Clienti!$B:$B;PICCOLO(SE((Clienti!$J$3:$J$102&gt;=OGGI())*(Clienti!$J$3:$J$102&lt;=OGGI()+7);RIGA(Clienti!$J$3:$J$102));2));"")</f>
        <v/>
      </c>
      <c r="G28" s="16">
        <f>SE.ERRORE(INDICE(Clienti!$H:$H;PICCOLO(SE((Clienti!$J$3:$J$102&gt;=OGGI())*(Clienti!$J$3:$J$102&lt;=OGGI()+7);RIGA(Clienti!$J$3:$J$102));2));"")</f>
        <v/>
      </c>
      <c r="H28" s="23">
        <f>SE.ERRORE(INDICE(Clienti!$J:$J;PICCOLO(SE((Clienti!$J$3:$J$102&gt;=OGGI())*(Clienti!$J$3:$J$102&lt;=OGGI()+7);RIGA(Clienti!$J$3:$J$102));2));"")</f>
        <v/>
      </c>
      <c r="I28" s="16">
        <f>SE(H28="";"";"" &amp; H28-OGGI())</f>
        <v/>
      </c>
    </row>
    <row r="29">
      <c r="B29" s="53" t="n">
        <v>3</v>
      </c>
      <c r="C29" s="11" t="inlineStr">
        <is>
          <t>Verdi Giuseppe</t>
        </is>
      </c>
      <c r="D29" s="14">
        <f>SE.ERRORE(CONTA.SE(Inserimento!$B:$B;C29);0)</f>
        <v/>
      </c>
      <c r="E29" s="14">
        <f>SE.ERRORE(TESTO(INDICE(Inserimento!$A:$A;CONFRONTA(C29;Inserimento!$B:$B;0));"GG/MM/AAAA");"")</f>
        <v/>
      </c>
      <c r="F29" s="54">
        <f>SE.ERRORE(INDICE(Clienti!$B:$B;PICCOLO(SE((Clienti!$J$3:$J$102&gt;=OGGI())*(Clienti!$J$3:$J$102&lt;=OGGI()+7);RIGA(Clienti!$J$3:$J$102));3));"")</f>
        <v/>
      </c>
      <c r="G29" s="54">
        <f>SE.ERRORE(INDICE(Clienti!$H:$H;PICCOLO(SE((Clienti!$J$3:$J$102&gt;=OGGI())*(Clienti!$J$3:$J$102&lt;=OGGI()+7);RIGA(Clienti!$J$3:$J$102));3));"")</f>
        <v/>
      </c>
      <c r="H29" s="55">
        <f>SE.ERRORE(INDICE(Clienti!$J:$J;PICCOLO(SE((Clienti!$J$3:$J$102&gt;=OGGI())*(Clienti!$J$3:$J$102&lt;=OGGI()+7);RIGA(Clienti!$J$3:$J$102));3));"")</f>
        <v/>
      </c>
      <c r="I29" s="54">
        <f>SE(H29="";"";"" &amp; H29-OGGI())</f>
        <v/>
      </c>
    </row>
    <row r="30">
      <c r="B30" s="56" t="n">
        <v>4</v>
      </c>
      <c r="C30" s="6" t="inlineStr">
        <is>
          <t>Colombo Sara</t>
        </is>
      </c>
      <c r="D30" s="16">
        <f>SE.ERRORE(CONTA.SE(Inserimento!$B:$B;C30);0)</f>
        <v/>
      </c>
      <c r="E30" s="16">
        <f>SE.ERRORE(TESTO(INDICE(Inserimento!$A:$A;CONFRONTA(C30;Inserimento!$B:$B;0));"GG/MM/AAAA");"")</f>
        <v/>
      </c>
      <c r="F30" s="16">
        <f>SE.ERRORE(INDICE(Clienti!$B:$B;PICCOLO(SE((Clienti!$J$3:$J$102&gt;=OGGI())*(Clienti!$J$3:$J$102&lt;=OGGI()+7);RIGA(Clienti!$J$3:$J$102));4));"")</f>
        <v/>
      </c>
      <c r="G30" s="16">
        <f>SE.ERRORE(INDICE(Clienti!$H:$H;PICCOLO(SE((Clienti!$J$3:$J$102&gt;=OGGI())*(Clienti!$J$3:$J$102&lt;=OGGI()+7);RIGA(Clienti!$J$3:$J$102));4));"")</f>
        <v/>
      </c>
      <c r="H30" s="23">
        <f>SE.ERRORE(INDICE(Clienti!$J:$J;PICCOLO(SE((Clienti!$J$3:$J$102&gt;=OGGI())*(Clienti!$J$3:$J$102&lt;=OGGI()+7);RIGA(Clienti!$J$3:$J$102));4));"")</f>
        <v/>
      </c>
      <c r="I30" s="16">
        <f>SE(H30="";"";"" &amp; H30-OGGI())</f>
        <v/>
      </c>
    </row>
    <row r="31">
      <c r="B31" s="53" t="n">
        <v>5</v>
      </c>
      <c r="C31" s="11" t="inlineStr">
        <is>
          <t>Ferrari Antonio</t>
        </is>
      </c>
      <c r="D31" s="14">
        <f>SE.ERRORE(CONTA.SE(Inserimento!$B:$B;C31);0)</f>
        <v/>
      </c>
      <c r="E31" s="14">
        <f>SE.ERRORE(TESTO(INDICE(Inserimento!$A:$A;CONFRONTA(C31;Inserimento!$B:$B;0));"GG/MM/AAAA");"")</f>
        <v/>
      </c>
      <c r="F31" s="54">
        <f>SE.ERRORE(INDICE(Clienti!$B:$B;PICCOLO(SE((Clienti!$J$3:$J$102&gt;=OGGI())*(Clienti!$J$3:$J$102&lt;=OGGI()+7);RIGA(Clienti!$J$3:$J$102));5));"")</f>
        <v/>
      </c>
      <c r="G31" s="54">
        <f>SE.ERRORE(INDICE(Clienti!$H:$H;PICCOLO(SE((Clienti!$J$3:$J$102&gt;=OGGI())*(Clienti!$J$3:$J$102&lt;=OGGI()+7);RIGA(Clienti!$J$3:$J$102));5));"")</f>
        <v/>
      </c>
      <c r="H31" s="55">
        <f>SE.ERRORE(INDICE(Clienti!$J:$J;PICCOLO(SE((Clienti!$J$3:$J$102&gt;=OGGI())*(Clienti!$J$3:$J$102&lt;=OGGI()+7);RIGA(Clienti!$J$3:$J$102));5));"")</f>
        <v/>
      </c>
      <c r="I31" s="54">
        <f>SE(H31="";"";"" &amp; H31-OGGI())</f>
        <v/>
      </c>
    </row>
    <row r="32">
      <c r="B32" s="56" t="n">
        <v>6</v>
      </c>
      <c r="C32" s="6" t="inlineStr">
        <is>
          <t>Esposito Chiara</t>
        </is>
      </c>
      <c r="D32" s="16">
        <f>SE.ERRORE(CONTA.SE(Inserimento!$B:$B;C32);0)</f>
        <v/>
      </c>
      <c r="E32" s="16">
        <f>SE.ERRORE(TESTO(INDICE(Inserimento!$A:$A;CONFRONTA(C32;Inserimento!$B:$B;0));"GG/MM/AAAA");"")</f>
        <v/>
      </c>
      <c r="F32" s="16">
        <f>SE.ERRORE(INDICE(Clienti!$B:$B;PICCOLO(SE((Clienti!$J$3:$J$102&gt;=OGGI())*(Clienti!$J$3:$J$102&lt;=OGGI()+7);RIGA(Clienti!$J$3:$J$102));6));"")</f>
        <v/>
      </c>
      <c r="G32" s="16">
        <f>SE.ERRORE(INDICE(Clienti!$H:$H;PICCOLO(SE((Clienti!$J$3:$J$102&gt;=OGGI())*(Clienti!$J$3:$J$102&lt;=OGGI()+7);RIGA(Clienti!$J$3:$J$102));6));"")</f>
        <v/>
      </c>
      <c r="H32" s="23">
        <f>SE.ERRORE(INDICE(Clienti!$J:$J;PICCOLO(SE((Clienti!$J$3:$J$102&gt;=OGGI())*(Clienti!$J$3:$J$102&lt;=OGGI()+7);RIGA(Clienti!$J$3:$J$102));6));"")</f>
        <v/>
      </c>
      <c r="I32" s="16">
        <f>SE(H32="";"";"" &amp; H32-OGGI())</f>
        <v/>
      </c>
    </row>
    <row r="33" ht="12" customHeight="1">
      <c r="B33" s="53" t="n">
        <v>7</v>
      </c>
      <c r="C33" s="11" t="inlineStr">
        <is>
          <t>Romano Luca</t>
        </is>
      </c>
      <c r="D33" s="14">
        <f>SE.ERRORE(CONTA.SE(Inserimento!$B:$B;C33);0)</f>
        <v/>
      </c>
      <c r="E33" s="14">
        <f>SE.ERRORE(TESTO(INDICE(Inserimento!$A:$A;CONFRONTA(C33;Inserimento!$B:$B;0));"GG/MM/AAAA");"")</f>
        <v/>
      </c>
    </row>
    <row r="34">
      <c r="B34" s="56" t="n">
        <v>8</v>
      </c>
      <c r="C34" s="6" t="inlineStr">
        <is>
          <t>Conti Federica</t>
        </is>
      </c>
      <c r="D34" s="16">
        <f>SE.ERRORE(CONTA.SE(Inserimento!$B:$B;C34);0)</f>
        <v/>
      </c>
      <c r="E34" s="16">
        <f>SE.ERRORE(TESTO(INDICE(Inserimento!$A:$A;CONFRONTA(C34;Inserimento!$B:$B;0));"GG/MM/AAAA");"")</f>
        <v/>
      </c>
    </row>
    <row r="35" ht="12" customHeight="1"/>
    <row r="36">
      <c r="B36" s="4" t="inlineStr">
        <is>
          <t>RIEPILOGO PAGAMENTI</t>
        </is>
      </c>
      <c r="F36" s="57" t="inlineStr">
        <is>
          <t>NOTA PRIVACY</t>
        </is>
      </c>
    </row>
    <row r="37">
      <c r="B37" s="39" t="inlineStr">
        <is>
          <t>Stato Pagamento</t>
        </is>
      </c>
      <c r="C37" s="39" t="inlineStr">
        <is>
          <t>N. Transazioni</t>
        </is>
      </c>
      <c r="D37" s="39" t="inlineStr">
        <is>
          <t>Importo Totale (€)</t>
        </is>
      </c>
      <c r="F37" s="58" t="inlineStr">
        <is>
          <t>Questo file contiene dati personali ai sensi del GDPR (Reg. UE 2016/679). Accesso riservato al personale autorizzato. Conservare in modo sicuro e non condividere senza autorizzazione del titolare del trattamento.</t>
        </is>
      </c>
    </row>
    <row r="38">
      <c r="B38" s="44" t="inlineStr">
        <is>
          <t>Pagato</t>
        </is>
      </c>
      <c r="C38" s="59">
        <f>CONTA.SE(Inserimento!$M:$M;B38)</f>
        <v/>
      </c>
      <c r="D38" s="60">
        <f>SOMMA.SE(Inserimento!$M:$M;B38;Inserimento!$K:$K)</f>
        <v/>
      </c>
    </row>
    <row r="39">
      <c r="B39" s="46" t="inlineStr">
        <is>
          <t>Da incassare</t>
        </is>
      </c>
      <c r="C39" s="54">
        <f>CONTA.SE(Inserimento!$M:$M;B39)</f>
        <v/>
      </c>
      <c r="D39" s="61">
        <f>SOMMA.SE(Inserimento!$M:$M;B39;Inserimento!$K:$K)</f>
        <v/>
      </c>
    </row>
    <row r="40">
      <c r="B40" s="62" t="inlineStr">
        <is>
          <t>Nessun importo</t>
        </is>
      </c>
      <c r="C40" s="63">
        <f>CONTA.SE(Inserimento!$M:$M;B40)</f>
        <v/>
      </c>
      <c r="D40" s="64">
        <f>SOMMA.SE(Inserimento!$M:$M;B40;Inserimento!$K:$K)</f>
        <v/>
      </c>
    </row>
    <row r="41" ht="12" customHeight="1"/>
  </sheetData>
  <mergeCells count="12">
    <mergeCell ref="B1:J1"/>
    <mergeCell ref="B2:J2"/>
    <mergeCell ref="B3:J3"/>
    <mergeCell ref="B8:E8"/>
    <mergeCell ref="B18:D18"/>
    <mergeCell ref="B25:E25"/>
    <mergeCell ref="B36:E36"/>
    <mergeCell ref="F8:J8"/>
    <mergeCell ref="F18:J18"/>
    <mergeCell ref="F25:J25"/>
    <mergeCell ref="F36:J36"/>
    <mergeCell ref="F37:J38"/>
  </mergeCells>
  <pageMargins left="0.5" right="0.5" top="0.75" bottom="0.75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2026-06-02T15:38:32Z</dcterms:created>
  <dcterms:modified xmlns:dcterms="http://purl.org/dc/terms/" xmlns:xsi="http://www.w3.org/2001/XMLSchema-instance" xsi:type="dcterms:W3CDTF">2026-06-02T15:38:32Z</dcterms:modified>
</cp:coreProperties>
</file>