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di Risparmio" sheetId="1" state="visible" r:id="rId1"/>
    <sheet xmlns:r="http://schemas.openxmlformats.org/officeDocument/2006/relationships" name="Simulazione Mensile" sheetId="2" state="visible" r:id="rId2"/>
    <sheet xmlns:r="http://schemas.openxmlformats.org/officeDocument/2006/relationships" name="Tracker Mensile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'Piano di Risparmio'!1:4</definedName>
    <definedName name="_xlnm.Print_Titles" localSheetId="1">'Simulazione Mensile'!1:4</definedName>
    <definedName name="_xlnm.Print_Titles" localSheetId="2">'Tracker Mensile'!1:4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0&quot;%&quot;"/>
  </numFmts>
  <fonts count="14">
    <font>
      <name val="Calibri"/>
      <family val="2"/>
      <color theme="1"/>
      <sz val="11"/>
      <scheme val="minor"/>
    </font>
    <font>
      <name val="Calibri"/>
      <b val="1"/>
      <color rgb="000F766E"/>
      <sz val="20"/>
    </font>
    <font>
      <name val="Calibri"/>
      <i val="1"/>
      <color rgb="0064748B"/>
      <sz val="10"/>
    </font>
    <font>
      <name val="Calibri"/>
      <b val="1"/>
      <color rgb="00FFFFFF"/>
      <sz val="11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color rgb="000F766E"/>
      <sz val="10"/>
    </font>
    <font>
      <name val="Calibri"/>
      <b val="1"/>
      <color rgb="000F766E"/>
      <sz val="10"/>
    </font>
    <font>
      <name val="Calibri"/>
      <b val="1"/>
      <color rgb="00FFFFFF"/>
      <sz val="12"/>
    </font>
    <font>
      <name val="Calibri"/>
      <b val="1"/>
      <color rgb="000F766E"/>
      <sz val="11"/>
    </font>
    <font>
      <name val="Calibri"/>
      <b val="1"/>
      <color rgb="000F766E"/>
      <sz val="18"/>
    </font>
    <font>
      <name val="Calibri"/>
      <i val="1"/>
      <color rgb="001E293B"/>
      <sz val="10"/>
    </font>
    <font>
      <name val="Calibri"/>
      <b val="1"/>
      <color rgb="00FFFFFF"/>
      <sz val="18"/>
    </font>
    <font>
      <name val="Calibri"/>
      <i val="1"/>
      <color rgb="001E293B"/>
      <sz val="9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EAB308"/>
      </patternFill>
    </fill>
    <fill>
      <patternFill patternType="solid">
        <fgColor rgb="00FEFCE8"/>
      </patternFill>
    </fill>
  </fills>
  <borders count="7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164" fontId="5" fillId="4" borderId="1" applyAlignment="1" pivotButton="0" quotePrefix="0" xfId="0">
      <alignment horizontal="right" vertical="center"/>
    </xf>
    <xf numFmtId="1" fontId="5" fillId="4" borderId="1" applyAlignment="1" pivotButton="0" quotePrefix="0" xfId="0">
      <alignment horizontal="right" vertical="center"/>
    </xf>
    <xf numFmtId="164" fontId="5" fillId="3" borderId="1" applyAlignment="1" pivotButton="0" quotePrefix="0" xfId="0">
      <alignment horizontal="right" vertical="center"/>
    </xf>
    <xf numFmtId="164" fontId="6" fillId="3" borderId="1" applyAlignment="1" pivotButton="0" quotePrefix="0" xfId="0">
      <alignment horizontal="right" vertical="center"/>
    </xf>
    <xf numFmtId="164" fontId="7" fillId="3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164" fontId="5" fillId="5" borderId="1" applyAlignment="1" pivotButton="0" quotePrefix="0" xfId="0">
      <alignment horizontal="right" vertical="center"/>
    </xf>
    <xf numFmtId="164" fontId="6" fillId="5" borderId="1" applyAlignment="1" pivotButton="0" quotePrefix="0" xfId="0">
      <alignment horizontal="right" vertical="center"/>
    </xf>
    <xf numFmtId="164" fontId="7" fillId="5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left" vertical="center"/>
    </xf>
    <xf numFmtId="164" fontId="3" fillId="2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right" vertical="center"/>
    </xf>
    <xf numFmtId="0" fontId="8" fillId="6" borderId="0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164" fontId="9" fillId="3" borderId="1" applyAlignment="1" pivotButton="0" quotePrefix="0" xfId="0">
      <alignment horizontal="center" vertical="center"/>
    </xf>
    <xf numFmtId="164" fontId="9" fillId="5" borderId="1" applyAlignment="1" pivotButton="0" quotePrefix="0" xfId="0">
      <alignment horizontal="center" vertical="center"/>
    </xf>
    <xf numFmtId="49" fontId="9" fillId="3" borderId="1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/>
    </xf>
    <xf numFmtId="0" fontId="5" fillId="5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164" fontId="4" fillId="3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1" fontId="9" fillId="3" borderId="1" applyAlignment="1" pivotButton="0" quotePrefix="0" xfId="0">
      <alignment horizontal="center" vertical="center"/>
    </xf>
    <xf numFmtId="1" fontId="9" fillId="5" borderId="1" applyAlignment="1" pivotButton="0" quotePrefix="0" xfId="0">
      <alignment horizontal="center" vertical="center"/>
    </xf>
    <xf numFmtId="4" fontId="9" fillId="5" borderId="1" applyAlignment="1" pivotButton="0" quotePrefix="0" xfId="0">
      <alignment horizontal="center" vertical="center"/>
    </xf>
    <xf numFmtId="4" fontId="9" fillId="3" borderId="1" applyAlignment="1" pivotButton="0" quotePrefix="0" xfId="0">
      <alignment horizontal="center" vertical="center"/>
    </xf>
    <xf numFmtId="0" fontId="4" fillId="4" borderId="6" applyAlignment="1" pivotButton="0" quotePrefix="0" xfId="0">
      <alignment horizontal="right" vertical="center"/>
    </xf>
    <xf numFmtId="10" fontId="4" fillId="4" borderId="6" applyAlignment="1" pivotButton="0" quotePrefix="0" xfId="0">
      <alignment horizontal="right" vertical="center"/>
    </xf>
    <xf numFmtId="164" fontId="4" fillId="4" borderId="6" applyAlignment="1" pivotButton="0" quotePrefix="0" xfId="0">
      <alignment horizontal="right" vertical="center"/>
    </xf>
    <xf numFmtId="2" fontId="4" fillId="4" borderId="6" applyAlignment="1" pivotButton="0" quotePrefix="0" xfId="0">
      <alignment horizontal="right" vertical="center"/>
    </xf>
    <xf numFmtId="0" fontId="12" fillId="2" borderId="0" applyAlignment="1" pivotButton="0" quotePrefix="0" xfId="0">
      <alignment horizontal="left" vertical="center"/>
    </xf>
    <xf numFmtId="0" fontId="7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/>
    </xf>
    <xf numFmtId="0" fontId="13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22C55E"/>
        </patternFill>
      </fill>
    </dxf>
    <dxf>
      <font>
        <color rgb="00FFFFFF"/>
      </font>
      <fill>
        <patternFill patternType="solid">
          <fgColor rgb="0014B8A6"/>
        </patternFill>
      </fill>
    </dxf>
    <dxf>
      <font>
        <b val="1"/>
        <color rgb="00FFFFFF"/>
      </font>
      <fill>
        <patternFill patternType="solid">
          <fgColor rgb="00DC2626"/>
        </patternFill>
      </fill>
    </dxf>
    <dxf>
      <font>
        <color rgb="00FFFFFF"/>
      </font>
      <fill>
        <patternFill patternType="solid">
          <fgColor rgb="0094A3B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Proiezione Accumulo Mensile</a:t>
            </a:r>
          </a:p>
        </rich>
      </tx>
    </title>
    <plotArea>
      <lineChart>
        <grouping val="standard"/>
        <ser>
          <idx val="0"/>
          <order val="0"/>
          <tx>
            <strRef>
              <f>'Simulazione Mensile'!F4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'Simulazione Mensile'!$C$5:$C$28</f>
            </numRef>
          </cat>
          <val>
            <numRef>
              <f>'Simulazione Mensile'!$F$5:$F$28</f>
            </numRef>
          </val>
        </ser>
        <ser>
          <idx val="1"/>
          <order val="1"/>
          <tx>
            <strRef>
              <f>'Simulazione Mensile'!G4</f>
            </strRef>
          </tx>
          <spPr>
            <a:ln xmlns:a="http://schemas.openxmlformats.org/drawingml/2006/main" w="15000">
              <a:solidFill>
                <a:srgbClr val="DC262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'Simulazione Mensile'!$C$5:$C$28</f>
            </numRef>
          </cat>
          <val>
            <numRef>
              <f>'Simulazione Mensile'!$G$5:$G$28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Previsto vs Versato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'Tracker Mensile'!C4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'Tracker Mensile'!$B$5:$B$16</f>
            </numRef>
          </cat>
          <val>
            <numRef>
              <f>'Tracker Mensile'!$C$5:$C$16</f>
            </numRef>
          </val>
        </ser>
        <ser>
          <idx val="1"/>
          <order val="1"/>
          <tx>
            <strRef>
              <f>'Tracker Mensile'!D4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'Tracker Mensile'!$B$5:$B$16</f>
            </numRef>
          </cat>
          <val>
            <numRef>
              <f>'Tracker Mensile'!$D$5:$D$16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104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26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3" customWidth="1" min="9" max="9"/>
  </cols>
  <sheetData>
    <row r="1" ht="18" customHeight="1"/>
    <row r="2" ht="36" customHeight="1">
      <c r="B2" s="1" t="inlineStr">
        <is>
          <t>PIANO PERSONALE DI RISPARMIO</t>
        </is>
      </c>
    </row>
    <row r="3" ht="18" customHeight="1">
      <c r="B3" s="2" t="inlineStr">
        <is>
          <t>Aggiornato al: 16/03/2026</t>
        </is>
      </c>
    </row>
    <row r="4" ht="22" customHeight="1">
      <c r="B4" s="3" t="inlineStr">
        <is>
          <t>Categoria</t>
        </is>
      </c>
      <c r="C4" s="3" t="inlineStr">
        <is>
          <t>Obiettivo (€)</t>
        </is>
      </c>
      <c r="D4" s="3" t="inlineStr">
        <is>
          <t>Risparmio Mensile (€)</t>
        </is>
      </c>
      <c r="E4" s="3" t="inlineStr">
        <is>
          <t>Durata (mesi)</t>
        </is>
      </c>
      <c r="F4" s="3" t="inlineStr">
        <is>
          <t>Totale Accumulato (€)</t>
        </is>
      </c>
      <c r="G4" s="3" t="inlineStr">
        <is>
          <t>Interessi Stimati (€)</t>
        </is>
      </c>
      <c r="H4" s="3" t="inlineStr">
        <is>
          <t>Importo Finale (€)</t>
        </is>
      </c>
    </row>
    <row r="5" ht="18" customHeight="1">
      <c r="B5" s="4" t="inlineStr">
        <is>
          <t>Fondo Emergenza</t>
        </is>
      </c>
      <c r="C5" s="5" t="n">
        <v>10000</v>
      </c>
      <c r="D5" s="5" t="n">
        <v>300</v>
      </c>
      <c r="E5" s="6" t="n">
        <v>24</v>
      </c>
      <c r="F5" s="7">
        <f>D5*E5</f>
        <v/>
      </c>
      <c r="G5" s="8">
        <f>D5*((((1+((Parametri!B4)/12))^E5)-1)/((Parametri!B4)/12))-D5*E5</f>
        <v/>
      </c>
      <c r="H5" s="9">
        <f>D5*((((1+((Parametri!B4)/12))^E5)-1)/((Parametri!B4)/12))</f>
        <v/>
      </c>
    </row>
    <row r="6" ht="18" customHeight="1">
      <c r="B6" s="10" t="inlineStr">
        <is>
          <t>Vacanze</t>
        </is>
      </c>
      <c r="C6" s="5" t="n">
        <v>3000</v>
      </c>
      <c r="D6" s="5" t="n">
        <v>150</v>
      </c>
      <c r="E6" s="6" t="n">
        <v>20</v>
      </c>
      <c r="F6" s="11">
        <f>D6*E6</f>
        <v/>
      </c>
      <c r="G6" s="12">
        <f>D6*((((1+((Parametri!B4)/12))^E6)-1)/((Parametri!B4)/12))-D6*E6</f>
        <v/>
      </c>
      <c r="H6" s="13">
        <f>D6*((((1+((Parametri!B4)/12))^E6)-1)/((Parametri!B4)/12))</f>
        <v/>
      </c>
    </row>
    <row r="7" ht="18" customHeight="1">
      <c r="B7" s="4" t="inlineStr">
        <is>
          <t>Automobile</t>
        </is>
      </c>
      <c r="C7" s="5" t="n">
        <v>15000</v>
      </c>
      <c r="D7" s="5" t="n">
        <v>400</v>
      </c>
      <c r="E7" s="6" t="n">
        <v>36</v>
      </c>
      <c r="F7" s="7">
        <f>D7*E7</f>
        <v/>
      </c>
      <c r="G7" s="8">
        <f>D7*((((1+((Parametri!B4)/12))^E7)-1)/((Parametri!B4)/12))-D7*E7</f>
        <v/>
      </c>
      <c r="H7" s="9">
        <f>D7*((((1+((Parametri!B4)/12))^E7)-1)/((Parametri!B4)/12))</f>
        <v/>
      </c>
    </row>
    <row r="8" ht="18" customHeight="1">
      <c r="B8" s="10" t="inlineStr">
        <is>
          <t>Ristrutturazione Casa</t>
        </is>
      </c>
      <c r="C8" s="5" t="n">
        <v>20000</v>
      </c>
      <c r="D8" s="5" t="n">
        <v>500</v>
      </c>
      <c r="E8" s="6" t="n">
        <v>40</v>
      </c>
      <c r="F8" s="11">
        <f>D8*E8</f>
        <v/>
      </c>
      <c r="G8" s="12">
        <f>D8*((((1+((Parametri!B4)/12))^E8)-1)/((Parametri!B4)/12))-D8*E8</f>
        <v/>
      </c>
      <c r="H8" s="13">
        <f>D8*((((1+((Parametri!B4)/12))^E8)-1)/((Parametri!B4)/12))</f>
        <v/>
      </c>
    </row>
    <row r="9" ht="18" customHeight="1">
      <c r="B9" s="4" t="inlineStr">
        <is>
          <t>Istruzione / Formazione</t>
        </is>
      </c>
      <c r="C9" s="5" t="n">
        <v>5000</v>
      </c>
      <c r="D9" s="5" t="n">
        <v>200</v>
      </c>
      <c r="E9" s="6" t="n">
        <v>25</v>
      </c>
      <c r="F9" s="7">
        <f>D9*E9</f>
        <v/>
      </c>
      <c r="G9" s="8">
        <f>D9*((((1+((Parametri!B4)/12))^E9)-1)/((Parametri!B4)/12))-D9*E9</f>
        <v/>
      </c>
      <c r="H9" s="9">
        <f>D9*((((1+((Parametri!B4)/12))^E9)-1)/((Parametri!B4)/12))</f>
        <v/>
      </c>
    </row>
    <row r="10" ht="18" customHeight="1">
      <c r="B10" s="10" t="inlineStr">
        <is>
          <t>Pensione Integrativa</t>
        </is>
      </c>
      <c r="C10" s="5" t="n">
        <v>50000</v>
      </c>
      <c r="D10" s="5" t="n">
        <v>600</v>
      </c>
      <c r="E10" s="6" t="n">
        <v>84</v>
      </c>
      <c r="F10" s="11">
        <f>D10*E10</f>
        <v/>
      </c>
      <c r="G10" s="12">
        <f>D10*((((1+((Parametri!B4)/12))^E10)-1)/((Parametri!B4)/12))-D10*E10</f>
        <v/>
      </c>
      <c r="H10" s="13">
        <f>D10*((((1+((Parametri!B4)/12))^E10)-1)/((Parametri!B4)/12))</f>
        <v/>
      </c>
    </row>
    <row r="11" ht="18" customHeight="1">
      <c r="B11" s="4" t="inlineStr">
        <is>
          <t>Matrimonio / Evento</t>
        </is>
      </c>
      <c r="C11" s="5" t="n">
        <v>8000</v>
      </c>
      <c r="D11" s="5" t="n">
        <v>250</v>
      </c>
      <c r="E11" s="6" t="n">
        <v>32</v>
      </c>
      <c r="F11" s="7">
        <f>D11*E11</f>
        <v/>
      </c>
      <c r="G11" s="8">
        <f>D11*((((1+((Parametri!B4)/12))^E11)-1)/((Parametri!B4)/12))-D11*E11</f>
        <v/>
      </c>
      <c r="H11" s="9">
        <f>D11*((((1+((Parametri!B4)/12))^E11)-1)/((Parametri!B4)/12))</f>
        <v/>
      </c>
    </row>
    <row r="12" ht="18" customHeight="1">
      <c r="B12" s="10" t="inlineStr">
        <is>
          <t>Tecnologia / Acquisti</t>
        </is>
      </c>
      <c r="C12" s="5" t="n">
        <v>2000</v>
      </c>
      <c r="D12" s="5" t="n">
        <v>100</v>
      </c>
      <c r="E12" s="6" t="n">
        <v>20</v>
      </c>
      <c r="F12" s="11">
        <f>D12*E12</f>
        <v/>
      </c>
      <c r="G12" s="12">
        <f>D12*((((1+((Parametri!B4)/12))^E12)-1)/((Parametri!B4)/12))-D12*E12</f>
        <v/>
      </c>
      <c r="H12" s="13">
        <f>D12*((((1+((Parametri!B4)/12))^E12)-1)/((Parametri!B4)/12))</f>
        <v/>
      </c>
    </row>
    <row r="13" ht="18" customHeight="1">
      <c r="B13" s="4" t="inlineStr">
        <is>
          <t>Investimento Immobiliare</t>
        </is>
      </c>
      <c r="C13" s="5" t="n">
        <v>30000</v>
      </c>
      <c r="D13" s="5" t="n">
        <v>800</v>
      </c>
      <c r="E13" s="6" t="n">
        <v>38</v>
      </c>
      <c r="F13" s="7">
        <f>D13*E13</f>
        <v/>
      </c>
      <c r="G13" s="8">
        <f>D13*((((1+((Parametri!B4)/12))^E13)-1)/((Parametri!B4)/12))-D13*E13</f>
        <v/>
      </c>
      <c r="H13" s="9">
        <f>D13*((((1+((Parametri!B4)/12))^E13)-1)/((Parametri!B4)/12))</f>
        <v/>
      </c>
    </row>
    <row r="14" ht="18" customHeight="1">
      <c r="B14" s="10" t="inlineStr">
        <is>
          <t>Altro Obiettivo</t>
        </is>
      </c>
      <c r="C14" s="5" t="n">
        <v>5000</v>
      </c>
      <c r="D14" s="5" t="n">
        <v>150</v>
      </c>
      <c r="E14" s="6" t="n">
        <v>34</v>
      </c>
      <c r="F14" s="11">
        <f>D14*E14</f>
        <v/>
      </c>
      <c r="G14" s="12">
        <f>D14*((((1+((Parametri!B4)/12))^E14)-1)/((Parametri!B4)/12))-D14*E14</f>
        <v/>
      </c>
      <c r="H14" s="13">
        <f>D14*((((1+((Parametri!B4)/12))^E14)-1)/((Parametri!B4)/12))</f>
        <v/>
      </c>
    </row>
    <row r="15" ht="22" customHeight="1">
      <c r="B15" s="14" t="inlineStr">
        <is>
          <t>TOTALE</t>
        </is>
      </c>
      <c r="C15" s="15">
        <f>SUM(C5:C14)</f>
        <v/>
      </c>
      <c r="D15" s="15">
        <f>SUM(D5:D14)</f>
        <v/>
      </c>
      <c r="E15" s="16" t="inlineStr"/>
      <c r="F15" s="15">
        <f>SUM(F5:F14)</f>
        <v/>
      </c>
      <c r="G15" s="15">
        <f>SUM(G5:G14)</f>
        <v/>
      </c>
      <c r="H15" s="15">
        <f>SUM(H5:H14)</f>
        <v/>
      </c>
    </row>
    <row r="16" ht="18" customHeight="1"/>
    <row r="17" ht="22" customHeight="1">
      <c r="B17" s="17" t="inlineStr">
        <is>
          <t>RIEPILOGO RAPIDO</t>
        </is>
      </c>
    </row>
    <row r="18" ht="18" customHeight="1">
      <c r="B18" s="4" t="inlineStr">
        <is>
          <t>Totale Obiettivi (€)</t>
        </is>
      </c>
      <c r="C18" s="18" t="n"/>
      <c r="D18" s="19" t="n"/>
      <c r="E18" s="20">
        <f>SUM(C5:C14)</f>
        <v/>
      </c>
      <c r="F18" s="18" t="n"/>
      <c r="G18" s="18" t="n"/>
      <c r="H18" s="19" t="n"/>
    </row>
    <row r="19" ht="18" customHeight="1">
      <c r="B19" s="10" t="inlineStr">
        <is>
          <t>Risparmio Mensile Totale (€)</t>
        </is>
      </c>
      <c r="C19" s="18" t="n"/>
      <c r="D19" s="19" t="n"/>
      <c r="E19" s="21">
        <f>SUM(D5:D14)</f>
        <v/>
      </c>
      <c r="F19" s="18" t="n"/>
      <c r="G19" s="18" t="n"/>
      <c r="H19" s="19" t="n"/>
    </row>
    <row r="20" ht="18" customHeight="1">
      <c r="B20" s="4" t="inlineStr">
        <is>
          <t>Interessi Totali Stimati (€)</t>
        </is>
      </c>
      <c r="C20" s="18" t="n"/>
      <c r="D20" s="19" t="n"/>
      <c r="E20" s="20">
        <f>SUM(G5:G14)</f>
        <v/>
      </c>
      <c r="F20" s="18" t="n"/>
      <c r="G20" s="18" t="n"/>
      <c r="H20" s="19" t="n"/>
    </row>
    <row r="21" ht="18" customHeight="1">
      <c r="B21" s="10" t="inlineStr">
        <is>
          <t>Importo Finale Totale (€)</t>
        </is>
      </c>
      <c r="C21" s="18" t="n"/>
      <c r="D21" s="19" t="n"/>
      <c r="E21" s="21">
        <f>SUM(H5:H14)</f>
        <v/>
      </c>
      <c r="F21" s="18" t="n"/>
      <c r="G21" s="18" t="n"/>
      <c r="H21" s="19" t="n"/>
    </row>
    <row r="22" ht="18" customHeight="1">
      <c r="B22" s="4" t="inlineStr">
        <is>
          <t>Obiettivo più costoso</t>
        </is>
      </c>
      <c r="C22" s="18" t="n"/>
      <c r="D22" s="19" t="n"/>
      <c r="E22" s="22">
        <f>INDEX(B5:B14,MATCH(MAX(C5:C14),C5:C14,0))</f>
        <v/>
      </c>
      <c r="F22" s="18" t="n"/>
      <c r="G22" s="18" t="n"/>
      <c r="H22" s="19" t="n"/>
    </row>
    <row r="23" ht="18" customHeight="1">
      <c r="B23" s="10" t="inlineStr">
        <is>
          <t>Risparmio medio mensile (€)</t>
        </is>
      </c>
      <c r="C23" s="18" t="n"/>
      <c r="D23" s="19" t="n"/>
      <c r="E23" s="21">
        <f>AVERAGE(D5:D14)</f>
        <v/>
      </c>
      <c r="F23" s="18" t="n"/>
      <c r="G23" s="18" t="n"/>
      <c r="H23" s="19" t="n"/>
    </row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15">
    <mergeCell ref="B2:H2"/>
    <mergeCell ref="B3:H3"/>
    <mergeCell ref="B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</mergeCells>
  <pageMargins left="0.5" right="0.5" top="0.75" bottom="0.75" header="0.5" footer="0.5"/>
  <pageSetup orientation="landscape" paperSize="9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H10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3" customWidth="1" min="9" max="9"/>
  </cols>
  <sheetData>
    <row r="1" ht="18" customHeight="1"/>
    <row r="2" ht="36" customHeight="1">
      <c r="B2" s="23" t="inlineStr">
        <is>
          <t>SIMULAZIONE ACCUMULO MENSILE</t>
        </is>
      </c>
    </row>
    <row r="3" ht="18" customHeight="1">
      <c r="B3" s="2" t="inlineStr">
        <is>
          <t>Proiezione mese per mese — Generata il 16/03/2026</t>
        </is>
      </c>
    </row>
    <row r="4" ht="22" customHeight="1">
      <c r="B4" s="3" t="inlineStr">
        <is>
          <t>Mese</t>
        </is>
      </c>
      <c r="C4" s="3" t="inlineStr">
        <is>
          <t>Data</t>
        </is>
      </c>
      <c r="D4" s="3" t="inlineStr">
        <is>
          <t>Versamento (€)</t>
        </is>
      </c>
      <c r="E4" s="3" t="inlineStr">
        <is>
          <t>Interessi Mese (€)</t>
        </is>
      </c>
      <c r="F4" s="3" t="inlineStr">
        <is>
          <t>Totale Accumulato (€)</t>
        </is>
      </c>
      <c r="G4" s="3" t="inlineStr">
        <is>
          <t>Obiettivo (€)</t>
        </is>
      </c>
      <c r="H4" s="3" t="inlineStr">
        <is>
          <t>Progresso (%)</t>
        </is>
      </c>
    </row>
    <row r="5" ht="18" customHeight="1">
      <c r="B5" s="24" t="n">
        <v>1</v>
      </c>
      <c r="C5" s="24" t="inlineStr">
        <is>
          <t>Apr 2026</t>
        </is>
      </c>
      <c r="D5" s="11" t="n">
        <v>300</v>
      </c>
      <c r="E5" s="12">
        <f>D5*(Parametri!B4/12)</f>
        <v/>
      </c>
      <c r="F5" s="25">
        <f>D5+E5</f>
        <v/>
      </c>
      <c r="G5" s="11" t="n">
        <v>10000</v>
      </c>
      <c r="H5" s="26">
        <f>MIN(F5/G5*100,100)</f>
        <v/>
      </c>
    </row>
    <row r="6" ht="18" customHeight="1">
      <c r="B6" s="27" t="n">
        <v>2</v>
      </c>
      <c r="C6" s="27" t="inlineStr">
        <is>
          <t>May 2026</t>
        </is>
      </c>
      <c r="D6" s="7" t="n">
        <v>300</v>
      </c>
      <c r="E6" s="8">
        <f>F5*(Parametri!B4/12)</f>
        <v/>
      </c>
      <c r="F6" s="28">
        <f>F5+D6+E6</f>
        <v/>
      </c>
      <c r="G6" s="7" t="n">
        <v>10000</v>
      </c>
      <c r="H6" s="29">
        <f>MIN(F6/G6*100,100)</f>
        <v/>
      </c>
    </row>
    <row r="7" ht="18" customHeight="1">
      <c r="B7" s="24" t="n">
        <v>3</v>
      </c>
      <c r="C7" s="24" t="inlineStr">
        <is>
          <t>Jun 2026</t>
        </is>
      </c>
      <c r="D7" s="11" t="n">
        <v>300</v>
      </c>
      <c r="E7" s="12">
        <f>F6*(Parametri!B4/12)</f>
        <v/>
      </c>
      <c r="F7" s="25">
        <f>F6+D7+E7</f>
        <v/>
      </c>
      <c r="G7" s="11" t="n">
        <v>10000</v>
      </c>
      <c r="H7" s="26">
        <f>MIN(F7/G7*100,100)</f>
        <v/>
      </c>
    </row>
    <row r="8" ht="18" customHeight="1">
      <c r="B8" s="27" t="n">
        <v>4</v>
      </c>
      <c r="C8" s="27" t="inlineStr">
        <is>
          <t>Jul 2026</t>
        </is>
      </c>
      <c r="D8" s="7" t="n">
        <v>300</v>
      </c>
      <c r="E8" s="8">
        <f>F7*(Parametri!B4/12)</f>
        <v/>
      </c>
      <c r="F8" s="28">
        <f>F7+D8+E8</f>
        <v/>
      </c>
      <c r="G8" s="7" t="n">
        <v>10000</v>
      </c>
      <c r="H8" s="29">
        <f>MIN(F8/G8*100,100)</f>
        <v/>
      </c>
    </row>
    <row r="9" ht="18" customHeight="1">
      <c r="B9" s="24" t="n">
        <v>5</v>
      </c>
      <c r="C9" s="24" t="inlineStr">
        <is>
          <t>Aug 2026</t>
        </is>
      </c>
      <c r="D9" s="11" t="n">
        <v>300</v>
      </c>
      <c r="E9" s="12">
        <f>F8*(Parametri!B4/12)</f>
        <v/>
      </c>
      <c r="F9" s="25">
        <f>F8+D9+E9</f>
        <v/>
      </c>
      <c r="G9" s="11" t="n">
        <v>10000</v>
      </c>
      <c r="H9" s="26">
        <f>MIN(F9/G9*100,100)</f>
        <v/>
      </c>
    </row>
    <row r="10" ht="18" customHeight="1">
      <c r="B10" s="27" t="n">
        <v>6</v>
      </c>
      <c r="C10" s="27" t="inlineStr">
        <is>
          <t>Sep 2026</t>
        </is>
      </c>
      <c r="D10" s="7" t="n">
        <v>300</v>
      </c>
      <c r="E10" s="8">
        <f>F9*(Parametri!B4/12)</f>
        <v/>
      </c>
      <c r="F10" s="28">
        <f>F9+D10+E10</f>
        <v/>
      </c>
      <c r="G10" s="7" t="n">
        <v>10000</v>
      </c>
      <c r="H10" s="29">
        <f>MIN(F10/G10*100,100)</f>
        <v/>
      </c>
    </row>
    <row r="11" ht="18" customHeight="1">
      <c r="B11" s="24" t="n">
        <v>7</v>
      </c>
      <c r="C11" s="24" t="inlineStr">
        <is>
          <t>Oct 2026</t>
        </is>
      </c>
      <c r="D11" s="11" t="n">
        <v>300</v>
      </c>
      <c r="E11" s="12">
        <f>F10*(Parametri!B4/12)</f>
        <v/>
      </c>
      <c r="F11" s="25">
        <f>F10+D11+E11</f>
        <v/>
      </c>
      <c r="G11" s="11" t="n">
        <v>10000</v>
      </c>
      <c r="H11" s="26">
        <f>MIN(F11/G11*100,100)</f>
        <v/>
      </c>
    </row>
    <row r="12" ht="18" customHeight="1">
      <c r="B12" s="27" t="n">
        <v>8</v>
      </c>
      <c r="C12" s="27" t="inlineStr">
        <is>
          <t>Nov 2026</t>
        </is>
      </c>
      <c r="D12" s="7" t="n">
        <v>300</v>
      </c>
      <c r="E12" s="8">
        <f>F11*(Parametri!B4/12)</f>
        <v/>
      </c>
      <c r="F12" s="28">
        <f>F11+D12+E12</f>
        <v/>
      </c>
      <c r="G12" s="7" t="n">
        <v>10000</v>
      </c>
      <c r="H12" s="29">
        <f>MIN(F12/G12*100,100)</f>
        <v/>
      </c>
    </row>
    <row r="13" ht="18" customHeight="1">
      <c r="B13" s="24" t="n">
        <v>9</v>
      </c>
      <c r="C13" s="24" t="inlineStr">
        <is>
          <t>Dec 2026</t>
        </is>
      </c>
      <c r="D13" s="11" t="n">
        <v>300</v>
      </c>
      <c r="E13" s="12">
        <f>F12*(Parametri!B4/12)</f>
        <v/>
      </c>
      <c r="F13" s="25">
        <f>F12+D13+E13</f>
        <v/>
      </c>
      <c r="G13" s="11" t="n">
        <v>10000</v>
      </c>
      <c r="H13" s="26">
        <f>MIN(F13/G13*100,100)</f>
        <v/>
      </c>
    </row>
    <row r="14" ht="18" customHeight="1">
      <c r="B14" s="27" t="n">
        <v>10</v>
      </c>
      <c r="C14" s="27" t="inlineStr">
        <is>
          <t>Jan 2027</t>
        </is>
      </c>
      <c r="D14" s="7" t="n">
        <v>300</v>
      </c>
      <c r="E14" s="8">
        <f>F13*(Parametri!B4/12)</f>
        <v/>
      </c>
      <c r="F14" s="28">
        <f>F13+D14+E14</f>
        <v/>
      </c>
      <c r="G14" s="7" t="n">
        <v>10000</v>
      </c>
      <c r="H14" s="29">
        <f>MIN(F14/G14*100,100)</f>
        <v/>
      </c>
    </row>
    <row r="15" ht="18" customHeight="1">
      <c r="B15" s="24" t="n">
        <v>11</v>
      </c>
      <c r="C15" s="24" t="inlineStr">
        <is>
          <t>Feb 2027</t>
        </is>
      </c>
      <c r="D15" s="11" t="n">
        <v>300</v>
      </c>
      <c r="E15" s="12">
        <f>F14*(Parametri!B4/12)</f>
        <v/>
      </c>
      <c r="F15" s="25">
        <f>F14+D15+E15</f>
        <v/>
      </c>
      <c r="G15" s="11" t="n">
        <v>10000</v>
      </c>
      <c r="H15" s="26">
        <f>MIN(F15/G15*100,100)</f>
        <v/>
      </c>
    </row>
    <row r="16" ht="18" customHeight="1">
      <c r="B16" s="27" t="n">
        <v>12</v>
      </c>
      <c r="C16" s="27" t="inlineStr">
        <is>
          <t>Mar 2027</t>
        </is>
      </c>
      <c r="D16" s="7" t="n">
        <v>300</v>
      </c>
      <c r="E16" s="8">
        <f>F15*(Parametri!B4/12)</f>
        <v/>
      </c>
      <c r="F16" s="28">
        <f>F15+D16+E16</f>
        <v/>
      </c>
      <c r="G16" s="7" t="n">
        <v>10000</v>
      </c>
      <c r="H16" s="29">
        <f>MIN(F16/G16*100,100)</f>
        <v/>
      </c>
    </row>
    <row r="17" ht="18" customHeight="1">
      <c r="B17" s="24" t="n">
        <v>13</v>
      </c>
      <c r="C17" s="24" t="inlineStr">
        <is>
          <t>Apr 2027</t>
        </is>
      </c>
      <c r="D17" s="11" t="n">
        <v>300</v>
      </c>
      <c r="E17" s="12">
        <f>F16*(Parametri!B4/12)</f>
        <v/>
      </c>
      <c r="F17" s="25">
        <f>F16+D17+E17</f>
        <v/>
      </c>
      <c r="G17" s="11" t="n">
        <v>10000</v>
      </c>
      <c r="H17" s="26">
        <f>MIN(F17/G17*100,100)</f>
        <v/>
      </c>
    </row>
    <row r="18" ht="18" customHeight="1">
      <c r="B18" s="27" t="n">
        <v>14</v>
      </c>
      <c r="C18" s="27" t="inlineStr">
        <is>
          <t>May 2027</t>
        </is>
      </c>
      <c r="D18" s="7" t="n">
        <v>300</v>
      </c>
      <c r="E18" s="8">
        <f>F17*(Parametri!B4/12)</f>
        <v/>
      </c>
      <c r="F18" s="28">
        <f>F17+D18+E18</f>
        <v/>
      </c>
      <c r="G18" s="7" t="n">
        <v>10000</v>
      </c>
      <c r="H18" s="29">
        <f>MIN(F18/G18*100,100)</f>
        <v/>
      </c>
    </row>
    <row r="19" ht="18" customHeight="1">
      <c r="B19" s="24" t="n">
        <v>15</v>
      </c>
      <c r="C19" s="24" t="inlineStr">
        <is>
          <t>Jun 2027</t>
        </is>
      </c>
      <c r="D19" s="11" t="n">
        <v>300</v>
      </c>
      <c r="E19" s="12">
        <f>F18*(Parametri!B4/12)</f>
        <v/>
      </c>
      <c r="F19" s="25">
        <f>F18+D19+E19</f>
        <v/>
      </c>
      <c r="G19" s="11" t="n">
        <v>10000</v>
      </c>
      <c r="H19" s="26">
        <f>MIN(F19/G19*100,100)</f>
        <v/>
      </c>
    </row>
    <row r="20" ht="18" customHeight="1">
      <c r="B20" s="27" t="n">
        <v>16</v>
      </c>
      <c r="C20" s="27" t="inlineStr">
        <is>
          <t>Jul 2027</t>
        </is>
      </c>
      <c r="D20" s="7" t="n">
        <v>300</v>
      </c>
      <c r="E20" s="8">
        <f>F19*(Parametri!B4/12)</f>
        <v/>
      </c>
      <c r="F20" s="28">
        <f>F19+D20+E20</f>
        <v/>
      </c>
      <c r="G20" s="7" t="n">
        <v>10000</v>
      </c>
      <c r="H20" s="29">
        <f>MIN(F20/G20*100,100)</f>
        <v/>
      </c>
    </row>
    <row r="21" ht="18" customHeight="1">
      <c r="B21" s="24" t="n">
        <v>17</v>
      </c>
      <c r="C21" s="24" t="inlineStr">
        <is>
          <t>Aug 2027</t>
        </is>
      </c>
      <c r="D21" s="11" t="n">
        <v>300</v>
      </c>
      <c r="E21" s="12">
        <f>F20*(Parametri!B4/12)</f>
        <v/>
      </c>
      <c r="F21" s="25">
        <f>F20+D21+E21</f>
        <v/>
      </c>
      <c r="G21" s="11" t="n">
        <v>10000</v>
      </c>
      <c r="H21" s="26">
        <f>MIN(F21/G21*100,100)</f>
        <v/>
      </c>
    </row>
    <row r="22" ht="18" customHeight="1">
      <c r="B22" s="27" t="n">
        <v>18</v>
      </c>
      <c r="C22" s="27" t="inlineStr">
        <is>
          <t>Sep 2027</t>
        </is>
      </c>
      <c r="D22" s="7" t="n">
        <v>300</v>
      </c>
      <c r="E22" s="8">
        <f>F21*(Parametri!B4/12)</f>
        <v/>
      </c>
      <c r="F22" s="28">
        <f>F21+D22+E22</f>
        <v/>
      </c>
      <c r="G22" s="7" t="n">
        <v>10000</v>
      </c>
      <c r="H22" s="29">
        <f>MIN(F22/G22*100,100)</f>
        <v/>
      </c>
    </row>
    <row r="23" ht="18" customHeight="1">
      <c r="B23" s="24" t="n">
        <v>19</v>
      </c>
      <c r="C23" s="24" t="inlineStr">
        <is>
          <t>Oct 2027</t>
        </is>
      </c>
      <c r="D23" s="11" t="n">
        <v>300</v>
      </c>
      <c r="E23" s="12">
        <f>F22*(Parametri!B4/12)</f>
        <v/>
      </c>
      <c r="F23" s="25">
        <f>F22+D23+E23</f>
        <v/>
      </c>
      <c r="G23" s="11" t="n">
        <v>10000</v>
      </c>
      <c r="H23" s="26">
        <f>MIN(F23/G23*100,100)</f>
        <v/>
      </c>
    </row>
    <row r="24" ht="18" customHeight="1">
      <c r="B24" s="27" t="n">
        <v>20</v>
      </c>
      <c r="C24" s="27" t="inlineStr">
        <is>
          <t>Dec 2027</t>
        </is>
      </c>
      <c r="D24" s="7" t="n">
        <v>300</v>
      </c>
      <c r="E24" s="8">
        <f>F23*(Parametri!B4/12)</f>
        <v/>
      </c>
      <c r="F24" s="28">
        <f>F23+D24+E24</f>
        <v/>
      </c>
      <c r="G24" s="7" t="n">
        <v>10000</v>
      </c>
      <c r="H24" s="29">
        <f>MIN(F24/G24*100,100)</f>
        <v/>
      </c>
    </row>
    <row r="25" ht="18" customHeight="1">
      <c r="B25" s="24" t="n">
        <v>21</v>
      </c>
      <c r="C25" s="24" t="inlineStr">
        <is>
          <t>Jan 2028</t>
        </is>
      </c>
      <c r="D25" s="11" t="n">
        <v>300</v>
      </c>
      <c r="E25" s="12">
        <f>F24*(Parametri!B4/12)</f>
        <v/>
      </c>
      <c r="F25" s="25">
        <f>F24+D25+E25</f>
        <v/>
      </c>
      <c r="G25" s="11" t="n">
        <v>10000</v>
      </c>
      <c r="H25" s="26">
        <f>MIN(F25/G25*100,100)</f>
        <v/>
      </c>
    </row>
    <row r="26" ht="18" customHeight="1">
      <c r="B26" s="27" t="n">
        <v>22</v>
      </c>
      <c r="C26" s="27" t="inlineStr">
        <is>
          <t>Feb 2028</t>
        </is>
      </c>
      <c r="D26" s="7" t="n">
        <v>300</v>
      </c>
      <c r="E26" s="8">
        <f>F25*(Parametri!B4/12)</f>
        <v/>
      </c>
      <c r="F26" s="28">
        <f>F25+D26+E26</f>
        <v/>
      </c>
      <c r="G26" s="7" t="n">
        <v>10000</v>
      </c>
      <c r="H26" s="29">
        <f>MIN(F26/G26*100,100)</f>
        <v/>
      </c>
    </row>
    <row r="27" ht="18" customHeight="1">
      <c r="B27" s="24" t="n">
        <v>23</v>
      </c>
      <c r="C27" s="24" t="inlineStr">
        <is>
          <t>Mar 2028</t>
        </is>
      </c>
      <c r="D27" s="11" t="n">
        <v>300</v>
      </c>
      <c r="E27" s="12">
        <f>F26*(Parametri!B4/12)</f>
        <v/>
      </c>
      <c r="F27" s="25">
        <f>F26+D27+E27</f>
        <v/>
      </c>
      <c r="G27" s="11" t="n">
        <v>10000</v>
      </c>
      <c r="H27" s="26">
        <f>MIN(F27/G27*100,100)</f>
        <v/>
      </c>
    </row>
    <row r="28" ht="18" customHeight="1">
      <c r="B28" s="27" t="n">
        <v>24</v>
      </c>
      <c r="C28" s="27" t="inlineStr">
        <is>
          <t>Apr 2028</t>
        </is>
      </c>
      <c r="D28" s="7" t="n">
        <v>300</v>
      </c>
      <c r="E28" s="8">
        <f>F27*(Parametri!B4/12)</f>
        <v/>
      </c>
      <c r="F28" s="28">
        <f>F27+D28+E28</f>
        <v/>
      </c>
      <c r="G28" s="7" t="n">
        <v>10000</v>
      </c>
      <c r="H28" s="29">
        <f>MIN(F28/G28*100,100)</f>
        <v/>
      </c>
    </row>
    <row r="29" ht="18" customHeight="1">
      <c r="B29" s="24" t="n">
        <v>25</v>
      </c>
      <c r="C29" s="24" t="inlineStr">
        <is>
          <t>May 2028</t>
        </is>
      </c>
      <c r="D29" s="11" t="n">
        <v>300</v>
      </c>
      <c r="E29" s="12">
        <f>F28*(Parametri!B4/12)</f>
        <v/>
      </c>
      <c r="F29" s="25">
        <f>F28+D29+E29</f>
        <v/>
      </c>
      <c r="G29" s="11" t="n">
        <v>10000</v>
      </c>
      <c r="H29" s="26">
        <f>MIN(F29/G29*100,100)</f>
        <v/>
      </c>
    </row>
    <row r="30" ht="18" customHeight="1">
      <c r="B30" s="27" t="n">
        <v>26</v>
      </c>
      <c r="C30" s="27" t="inlineStr">
        <is>
          <t>Jun 2028</t>
        </is>
      </c>
      <c r="D30" s="7" t="n">
        <v>300</v>
      </c>
      <c r="E30" s="8">
        <f>F29*(Parametri!B4/12)</f>
        <v/>
      </c>
      <c r="F30" s="28">
        <f>F29+D30+E30</f>
        <v/>
      </c>
      <c r="G30" s="7" t="n">
        <v>10000</v>
      </c>
      <c r="H30" s="29">
        <f>MIN(F30/G30*100,100)</f>
        <v/>
      </c>
    </row>
    <row r="31" ht="18" customHeight="1">
      <c r="B31" s="24" t="n">
        <v>27</v>
      </c>
      <c r="C31" s="24" t="inlineStr">
        <is>
          <t>Jul 2028</t>
        </is>
      </c>
      <c r="D31" s="11" t="n">
        <v>300</v>
      </c>
      <c r="E31" s="12">
        <f>F30*(Parametri!B4/12)</f>
        <v/>
      </c>
      <c r="F31" s="25">
        <f>F30+D31+E31</f>
        <v/>
      </c>
      <c r="G31" s="11" t="n">
        <v>10000</v>
      </c>
      <c r="H31" s="26">
        <f>MIN(F31/G31*100,100)</f>
        <v/>
      </c>
    </row>
    <row r="32" ht="18" customHeight="1">
      <c r="B32" s="27" t="n">
        <v>28</v>
      </c>
      <c r="C32" s="27" t="inlineStr">
        <is>
          <t>Aug 2028</t>
        </is>
      </c>
      <c r="D32" s="7" t="n">
        <v>300</v>
      </c>
      <c r="E32" s="8">
        <f>F31*(Parametri!B4/12)</f>
        <v/>
      </c>
      <c r="F32" s="28">
        <f>F31+D32+E32</f>
        <v/>
      </c>
      <c r="G32" s="7" t="n">
        <v>10000</v>
      </c>
      <c r="H32" s="29">
        <f>MIN(F32/G32*100,100)</f>
        <v/>
      </c>
    </row>
    <row r="33" ht="18" customHeight="1">
      <c r="B33" s="24" t="n">
        <v>29</v>
      </c>
      <c r="C33" s="24" t="inlineStr">
        <is>
          <t>Sep 2028</t>
        </is>
      </c>
      <c r="D33" s="11" t="n">
        <v>300</v>
      </c>
      <c r="E33" s="12">
        <f>F32*(Parametri!B4/12)</f>
        <v/>
      </c>
      <c r="F33" s="25">
        <f>F32+D33+E33</f>
        <v/>
      </c>
      <c r="G33" s="11" t="n">
        <v>10000</v>
      </c>
      <c r="H33" s="26">
        <f>MIN(F33/G33*100,100)</f>
        <v/>
      </c>
    </row>
    <row r="34" ht="18" customHeight="1">
      <c r="B34" s="27" t="n">
        <v>30</v>
      </c>
      <c r="C34" s="27" t="inlineStr">
        <is>
          <t>Oct 2028</t>
        </is>
      </c>
      <c r="D34" s="7" t="n">
        <v>300</v>
      </c>
      <c r="E34" s="8">
        <f>F33*(Parametri!B4/12)</f>
        <v/>
      </c>
      <c r="F34" s="28">
        <f>F33+D34+E34</f>
        <v/>
      </c>
      <c r="G34" s="7" t="n">
        <v>10000</v>
      </c>
      <c r="H34" s="29">
        <f>MIN(F34/G34*100,100)</f>
        <v/>
      </c>
    </row>
    <row r="35" ht="18" customHeight="1">
      <c r="B35" s="24" t="n">
        <v>31</v>
      </c>
      <c r="C35" s="24" t="inlineStr">
        <is>
          <t>Nov 2028</t>
        </is>
      </c>
      <c r="D35" s="11" t="n">
        <v>300</v>
      </c>
      <c r="E35" s="12">
        <f>F34*(Parametri!B4/12)</f>
        <v/>
      </c>
      <c r="F35" s="25">
        <f>F34+D35+E35</f>
        <v/>
      </c>
      <c r="G35" s="11" t="n">
        <v>10000</v>
      </c>
      <c r="H35" s="26">
        <f>MIN(F35/G35*100,100)</f>
        <v/>
      </c>
    </row>
    <row r="36" ht="18" customHeight="1">
      <c r="B36" s="27" t="n">
        <v>32</v>
      </c>
      <c r="C36" s="27" t="inlineStr">
        <is>
          <t>Dec 2028</t>
        </is>
      </c>
      <c r="D36" s="7" t="n">
        <v>300</v>
      </c>
      <c r="E36" s="8">
        <f>F35*(Parametri!B4/12)</f>
        <v/>
      </c>
      <c r="F36" s="28">
        <f>F35+D36+E36</f>
        <v/>
      </c>
      <c r="G36" s="7" t="n">
        <v>10000</v>
      </c>
      <c r="H36" s="29">
        <f>MIN(F36/G36*100,100)</f>
        <v/>
      </c>
    </row>
    <row r="37" ht="18" customHeight="1">
      <c r="B37" s="24" t="n">
        <v>33</v>
      </c>
      <c r="C37" s="24" t="inlineStr">
        <is>
          <t>Jan 2029</t>
        </is>
      </c>
      <c r="D37" s="11" t="n">
        <v>300</v>
      </c>
      <c r="E37" s="12">
        <f>F36*(Parametri!B4/12)</f>
        <v/>
      </c>
      <c r="F37" s="25">
        <f>F36+D37+E37</f>
        <v/>
      </c>
      <c r="G37" s="11" t="n">
        <v>10000</v>
      </c>
      <c r="H37" s="26">
        <f>MIN(F37/G37*100,100)</f>
        <v/>
      </c>
    </row>
    <row r="38" ht="18" customHeight="1">
      <c r="B38" s="27" t="n">
        <v>34</v>
      </c>
      <c r="C38" s="27" t="inlineStr">
        <is>
          <t>Feb 2029</t>
        </is>
      </c>
      <c r="D38" s="7" t="n">
        <v>300</v>
      </c>
      <c r="E38" s="8">
        <f>F37*(Parametri!B4/12)</f>
        <v/>
      </c>
      <c r="F38" s="28">
        <f>F37+D38+E38</f>
        <v/>
      </c>
      <c r="G38" s="7" t="n">
        <v>10000</v>
      </c>
      <c r="H38" s="29">
        <f>MIN(F38/G38*100,100)</f>
        <v/>
      </c>
    </row>
    <row r="39" ht="18" customHeight="1">
      <c r="B39" s="24" t="n">
        <v>35</v>
      </c>
      <c r="C39" s="24" t="inlineStr">
        <is>
          <t>Mar 2029</t>
        </is>
      </c>
      <c r="D39" s="11" t="n">
        <v>300</v>
      </c>
      <c r="E39" s="12">
        <f>F38*(Parametri!B4/12)</f>
        <v/>
      </c>
      <c r="F39" s="25">
        <f>F38+D39+E39</f>
        <v/>
      </c>
      <c r="G39" s="11" t="n">
        <v>10000</v>
      </c>
      <c r="H39" s="26">
        <f>MIN(F39/G39*100,100)</f>
        <v/>
      </c>
    </row>
    <row r="40" ht="18" customHeight="1">
      <c r="B40" s="27" t="n">
        <v>36</v>
      </c>
      <c r="C40" s="27" t="inlineStr">
        <is>
          <t>Apr 2029</t>
        </is>
      </c>
      <c r="D40" s="7" t="n">
        <v>300</v>
      </c>
      <c r="E40" s="8">
        <f>F39*(Parametri!B4/12)</f>
        <v/>
      </c>
      <c r="F40" s="28">
        <f>F39+D40+E40</f>
        <v/>
      </c>
      <c r="G40" s="7" t="n">
        <v>10000</v>
      </c>
      <c r="H40" s="29">
        <f>MIN(F40/G40*100,100)</f>
        <v/>
      </c>
    </row>
    <row r="41" ht="18" customHeight="1">
      <c r="B41" s="24" t="n">
        <v>37</v>
      </c>
      <c r="C41" s="24" t="inlineStr">
        <is>
          <t>May 2029</t>
        </is>
      </c>
      <c r="D41" s="11" t="n">
        <v>300</v>
      </c>
      <c r="E41" s="12">
        <f>F40*(Parametri!B4/12)</f>
        <v/>
      </c>
      <c r="F41" s="25">
        <f>F40+D41+E41</f>
        <v/>
      </c>
      <c r="G41" s="11" t="n">
        <v>10000</v>
      </c>
      <c r="H41" s="26">
        <f>MIN(F41/G41*100,100)</f>
        <v/>
      </c>
    </row>
    <row r="42" ht="18" customHeight="1">
      <c r="B42" s="27" t="n">
        <v>38</v>
      </c>
      <c r="C42" s="27" t="inlineStr">
        <is>
          <t>Jun 2029</t>
        </is>
      </c>
      <c r="D42" s="7" t="n">
        <v>300</v>
      </c>
      <c r="E42" s="8">
        <f>F41*(Parametri!B4/12)</f>
        <v/>
      </c>
      <c r="F42" s="28">
        <f>F41+D42+E42</f>
        <v/>
      </c>
      <c r="G42" s="7" t="n">
        <v>10000</v>
      </c>
      <c r="H42" s="29">
        <f>MIN(F42/G42*100,100)</f>
        <v/>
      </c>
    </row>
    <row r="43" ht="18" customHeight="1">
      <c r="B43" s="24" t="n">
        <v>39</v>
      </c>
      <c r="C43" s="24" t="inlineStr">
        <is>
          <t>Jul 2029</t>
        </is>
      </c>
      <c r="D43" s="11" t="n">
        <v>300</v>
      </c>
      <c r="E43" s="12">
        <f>F42*(Parametri!B4/12)</f>
        <v/>
      </c>
      <c r="F43" s="25">
        <f>F42+D43+E43</f>
        <v/>
      </c>
      <c r="G43" s="11" t="n">
        <v>10000</v>
      </c>
      <c r="H43" s="26">
        <f>MIN(F43/G43*100,100)</f>
        <v/>
      </c>
    </row>
    <row r="44" ht="18" customHeight="1">
      <c r="B44" s="27" t="n">
        <v>40</v>
      </c>
      <c r="C44" s="27" t="inlineStr">
        <is>
          <t>Sep 2029</t>
        </is>
      </c>
      <c r="D44" s="7" t="n">
        <v>300</v>
      </c>
      <c r="E44" s="8">
        <f>F43*(Parametri!B4/12)</f>
        <v/>
      </c>
      <c r="F44" s="28">
        <f>F43+D44+E44</f>
        <v/>
      </c>
      <c r="G44" s="7" t="n">
        <v>10000</v>
      </c>
      <c r="H44" s="29">
        <f>MIN(F44/G44*100,100)</f>
        <v/>
      </c>
    </row>
    <row r="45" ht="18" customHeight="1">
      <c r="B45" s="24" t="n">
        <v>41</v>
      </c>
      <c r="C45" s="24" t="inlineStr">
        <is>
          <t>Oct 2029</t>
        </is>
      </c>
      <c r="D45" s="11" t="n">
        <v>300</v>
      </c>
      <c r="E45" s="12">
        <f>F44*(Parametri!B4/12)</f>
        <v/>
      </c>
      <c r="F45" s="25">
        <f>F44+D45+E45</f>
        <v/>
      </c>
      <c r="G45" s="11" t="n">
        <v>10000</v>
      </c>
      <c r="H45" s="26">
        <f>MIN(F45/G45*100,100)</f>
        <v/>
      </c>
    </row>
    <row r="46" ht="18" customHeight="1">
      <c r="B46" s="27" t="n">
        <v>42</v>
      </c>
      <c r="C46" s="27" t="inlineStr">
        <is>
          <t>Nov 2029</t>
        </is>
      </c>
      <c r="D46" s="7" t="n">
        <v>300</v>
      </c>
      <c r="E46" s="8">
        <f>F45*(Parametri!B4/12)</f>
        <v/>
      </c>
      <c r="F46" s="28">
        <f>F45+D46+E46</f>
        <v/>
      </c>
      <c r="G46" s="7" t="n">
        <v>10000</v>
      </c>
      <c r="H46" s="29">
        <f>MIN(F46/G46*100,100)</f>
        <v/>
      </c>
    </row>
    <row r="47" ht="18" customHeight="1">
      <c r="B47" s="24" t="n">
        <v>43</v>
      </c>
      <c r="C47" s="24" t="inlineStr">
        <is>
          <t>Dec 2029</t>
        </is>
      </c>
      <c r="D47" s="11" t="n">
        <v>300</v>
      </c>
      <c r="E47" s="12">
        <f>F46*(Parametri!B4/12)</f>
        <v/>
      </c>
      <c r="F47" s="25">
        <f>F46+D47+E47</f>
        <v/>
      </c>
      <c r="G47" s="11" t="n">
        <v>10000</v>
      </c>
      <c r="H47" s="26">
        <f>MIN(F47/G47*100,100)</f>
        <v/>
      </c>
    </row>
    <row r="48" ht="18" customHeight="1">
      <c r="B48" s="27" t="n">
        <v>44</v>
      </c>
      <c r="C48" s="27" t="inlineStr">
        <is>
          <t>Jan 2030</t>
        </is>
      </c>
      <c r="D48" s="7" t="n">
        <v>300</v>
      </c>
      <c r="E48" s="8">
        <f>F47*(Parametri!B4/12)</f>
        <v/>
      </c>
      <c r="F48" s="28">
        <f>F47+D48+E48</f>
        <v/>
      </c>
      <c r="G48" s="7" t="n">
        <v>10000</v>
      </c>
      <c r="H48" s="29">
        <f>MIN(F48/G48*100,100)</f>
        <v/>
      </c>
    </row>
    <row r="49" ht="18" customHeight="1">
      <c r="B49" s="24" t="n">
        <v>45</v>
      </c>
      <c r="C49" s="24" t="inlineStr">
        <is>
          <t>Feb 2030</t>
        </is>
      </c>
      <c r="D49" s="11" t="n">
        <v>300</v>
      </c>
      <c r="E49" s="12">
        <f>F48*(Parametri!B4/12)</f>
        <v/>
      </c>
      <c r="F49" s="25">
        <f>F48+D49+E49</f>
        <v/>
      </c>
      <c r="G49" s="11" t="n">
        <v>10000</v>
      </c>
      <c r="H49" s="26">
        <f>MIN(F49/G49*100,100)</f>
        <v/>
      </c>
    </row>
    <row r="50" ht="18" customHeight="1">
      <c r="B50" s="27" t="n">
        <v>46</v>
      </c>
      <c r="C50" s="27" t="inlineStr">
        <is>
          <t>Mar 2030</t>
        </is>
      </c>
      <c r="D50" s="7" t="n">
        <v>300</v>
      </c>
      <c r="E50" s="8">
        <f>F49*(Parametri!B4/12)</f>
        <v/>
      </c>
      <c r="F50" s="28">
        <f>F49+D50+E50</f>
        <v/>
      </c>
      <c r="G50" s="7" t="n">
        <v>10000</v>
      </c>
      <c r="H50" s="29">
        <f>MIN(F50/G50*100,100)</f>
        <v/>
      </c>
    </row>
    <row r="51" ht="18" customHeight="1">
      <c r="B51" s="24" t="n">
        <v>47</v>
      </c>
      <c r="C51" s="24" t="inlineStr">
        <is>
          <t>Apr 2030</t>
        </is>
      </c>
      <c r="D51" s="11" t="n">
        <v>300</v>
      </c>
      <c r="E51" s="12">
        <f>F50*(Parametri!B4/12)</f>
        <v/>
      </c>
      <c r="F51" s="25">
        <f>F50+D51+E51</f>
        <v/>
      </c>
      <c r="G51" s="11" t="n">
        <v>10000</v>
      </c>
      <c r="H51" s="26">
        <f>MIN(F51/G51*100,100)</f>
        <v/>
      </c>
    </row>
    <row r="52" ht="18" customHeight="1">
      <c r="B52" s="27" t="n">
        <v>48</v>
      </c>
      <c r="C52" s="27" t="inlineStr">
        <is>
          <t>May 2030</t>
        </is>
      </c>
      <c r="D52" s="7" t="n">
        <v>300</v>
      </c>
      <c r="E52" s="8">
        <f>F51*(Parametri!B4/12)</f>
        <v/>
      </c>
      <c r="F52" s="28">
        <f>F51+D52+E52</f>
        <v/>
      </c>
      <c r="G52" s="7" t="n">
        <v>10000</v>
      </c>
      <c r="H52" s="29">
        <f>MIN(F52/G52*100,100)</f>
        <v/>
      </c>
    </row>
    <row r="53" ht="18" customHeight="1">
      <c r="B53" s="24" t="n">
        <v>49</v>
      </c>
      <c r="C53" s="24" t="inlineStr">
        <is>
          <t>Jun 2030</t>
        </is>
      </c>
      <c r="D53" s="11" t="n">
        <v>300</v>
      </c>
      <c r="E53" s="12">
        <f>F52*(Parametri!B4/12)</f>
        <v/>
      </c>
      <c r="F53" s="25">
        <f>F52+D53+E53</f>
        <v/>
      </c>
      <c r="G53" s="11" t="n">
        <v>10000</v>
      </c>
      <c r="H53" s="26">
        <f>MIN(F53/G53*100,100)</f>
        <v/>
      </c>
    </row>
    <row r="54" ht="18" customHeight="1">
      <c r="B54" s="27" t="n">
        <v>50</v>
      </c>
      <c r="C54" s="27" t="inlineStr">
        <is>
          <t>Jul 2030</t>
        </is>
      </c>
      <c r="D54" s="7" t="n">
        <v>300</v>
      </c>
      <c r="E54" s="8">
        <f>F53*(Parametri!B4/12)</f>
        <v/>
      </c>
      <c r="F54" s="28">
        <f>F53+D54+E54</f>
        <v/>
      </c>
      <c r="G54" s="7" t="n">
        <v>10000</v>
      </c>
      <c r="H54" s="29">
        <f>MIN(F54/G54*100,100)</f>
        <v/>
      </c>
    </row>
    <row r="55" ht="18" customHeight="1">
      <c r="B55" s="24" t="n">
        <v>51</v>
      </c>
      <c r="C55" s="24" t="inlineStr">
        <is>
          <t>Aug 2030</t>
        </is>
      </c>
      <c r="D55" s="11" t="n">
        <v>300</v>
      </c>
      <c r="E55" s="12">
        <f>F54*(Parametri!B4/12)</f>
        <v/>
      </c>
      <c r="F55" s="25">
        <f>F54+D55+E55</f>
        <v/>
      </c>
      <c r="G55" s="11" t="n">
        <v>10000</v>
      </c>
      <c r="H55" s="26">
        <f>MIN(F55/G55*100,100)</f>
        <v/>
      </c>
    </row>
    <row r="56" ht="18" customHeight="1">
      <c r="B56" s="27" t="n">
        <v>52</v>
      </c>
      <c r="C56" s="27" t="inlineStr">
        <is>
          <t>Sep 2030</t>
        </is>
      </c>
      <c r="D56" s="7" t="n">
        <v>300</v>
      </c>
      <c r="E56" s="8">
        <f>F55*(Parametri!B4/12)</f>
        <v/>
      </c>
      <c r="F56" s="28">
        <f>F55+D56+E56</f>
        <v/>
      </c>
      <c r="G56" s="7" t="n">
        <v>10000</v>
      </c>
      <c r="H56" s="29">
        <f>MIN(F56/G56*100,100)</f>
        <v/>
      </c>
    </row>
    <row r="57" ht="18" customHeight="1">
      <c r="B57" s="24" t="n">
        <v>53</v>
      </c>
      <c r="C57" s="24" t="inlineStr">
        <is>
          <t>Oct 2030</t>
        </is>
      </c>
      <c r="D57" s="11" t="n">
        <v>300</v>
      </c>
      <c r="E57" s="12">
        <f>F56*(Parametri!B4/12)</f>
        <v/>
      </c>
      <c r="F57" s="25">
        <f>F56+D57+E57</f>
        <v/>
      </c>
      <c r="G57" s="11" t="n">
        <v>10000</v>
      </c>
      <c r="H57" s="26">
        <f>MIN(F57/G57*100,100)</f>
        <v/>
      </c>
    </row>
    <row r="58" ht="18" customHeight="1">
      <c r="B58" s="27" t="n">
        <v>54</v>
      </c>
      <c r="C58" s="27" t="inlineStr">
        <is>
          <t>Nov 2030</t>
        </is>
      </c>
      <c r="D58" s="7" t="n">
        <v>300</v>
      </c>
      <c r="E58" s="8">
        <f>F57*(Parametri!B4/12)</f>
        <v/>
      </c>
      <c r="F58" s="28">
        <f>F57+D58+E58</f>
        <v/>
      </c>
      <c r="G58" s="7" t="n">
        <v>10000</v>
      </c>
      <c r="H58" s="29">
        <f>MIN(F58/G58*100,100)</f>
        <v/>
      </c>
    </row>
    <row r="59" ht="18" customHeight="1">
      <c r="B59" s="24" t="n">
        <v>55</v>
      </c>
      <c r="C59" s="24" t="inlineStr">
        <is>
          <t>Dec 2030</t>
        </is>
      </c>
      <c r="D59" s="11" t="n">
        <v>300</v>
      </c>
      <c r="E59" s="12">
        <f>F58*(Parametri!B4/12)</f>
        <v/>
      </c>
      <c r="F59" s="25">
        <f>F58+D59+E59</f>
        <v/>
      </c>
      <c r="G59" s="11" t="n">
        <v>10000</v>
      </c>
      <c r="H59" s="26">
        <f>MIN(F59/G59*100,100)</f>
        <v/>
      </c>
    </row>
    <row r="60" ht="18" customHeight="1">
      <c r="B60" s="27" t="n">
        <v>56</v>
      </c>
      <c r="C60" s="27" t="inlineStr">
        <is>
          <t>Jan 2031</t>
        </is>
      </c>
      <c r="D60" s="7" t="n">
        <v>300</v>
      </c>
      <c r="E60" s="8">
        <f>F59*(Parametri!B4/12)</f>
        <v/>
      </c>
      <c r="F60" s="28">
        <f>F59+D60+E60</f>
        <v/>
      </c>
      <c r="G60" s="7" t="n">
        <v>10000</v>
      </c>
      <c r="H60" s="29">
        <f>MIN(F60/G60*100,100)</f>
        <v/>
      </c>
    </row>
    <row r="61" ht="18" customHeight="1">
      <c r="B61" s="24" t="n">
        <v>57</v>
      </c>
      <c r="C61" s="24" t="inlineStr">
        <is>
          <t>Feb 2031</t>
        </is>
      </c>
      <c r="D61" s="11" t="n">
        <v>300</v>
      </c>
      <c r="E61" s="12">
        <f>F60*(Parametri!B4/12)</f>
        <v/>
      </c>
      <c r="F61" s="25">
        <f>F60+D61+E61</f>
        <v/>
      </c>
      <c r="G61" s="11" t="n">
        <v>10000</v>
      </c>
      <c r="H61" s="26">
        <f>MIN(F61/G61*100,100)</f>
        <v/>
      </c>
    </row>
    <row r="62" ht="18" customHeight="1">
      <c r="B62" s="27" t="n">
        <v>58</v>
      </c>
      <c r="C62" s="27" t="inlineStr">
        <is>
          <t>Mar 2031</t>
        </is>
      </c>
      <c r="D62" s="7" t="n">
        <v>300</v>
      </c>
      <c r="E62" s="8">
        <f>F61*(Parametri!B4/12)</f>
        <v/>
      </c>
      <c r="F62" s="28">
        <f>F61+D62+E62</f>
        <v/>
      </c>
      <c r="G62" s="7" t="n">
        <v>10000</v>
      </c>
      <c r="H62" s="29">
        <f>MIN(F62/G62*100,100)</f>
        <v/>
      </c>
    </row>
    <row r="63" ht="18" customHeight="1">
      <c r="B63" s="24" t="n">
        <v>59</v>
      </c>
      <c r="C63" s="24" t="inlineStr">
        <is>
          <t>May 2031</t>
        </is>
      </c>
      <c r="D63" s="11" t="n">
        <v>300</v>
      </c>
      <c r="E63" s="12">
        <f>F62*(Parametri!B4/12)</f>
        <v/>
      </c>
      <c r="F63" s="25">
        <f>F62+D63+E63</f>
        <v/>
      </c>
      <c r="G63" s="11" t="n">
        <v>10000</v>
      </c>
      <c r="H63" s="26">
        <f>MIN(F63/G63*100,100)</f>
        <v/>
      </c>
    </row>
    <row r="64" ht="18" customHeight="1">
      <c r="B64" s="27" t="n">
        <v>60</v>
      </c>
      <c r="C64" s="27" t="inlineStr">
        <is>
          <t>Jun 2031</t>
        </is>
      </c>
      <c r="D64" s="7" t="n">
        <v>300</v>
      </c>
      <c r="E64" s="8">
        <f>F63*(Parametri!B4/12)</f>
        <v/>
      </c>
      <c r="F64" s="28">
        <f>F63+D64+E64</f>
        <v/>
      </c>
      <c r="G64" s="7" t="n">
        <v>10000</v>
      </c>
      <c r="H64" s="29">
        <f>MIN(F64/G64*100,100)</f>
        <v/>
      </c>
    </row>
    <row r="65" ht="18" customHeight="1">
      <c r="B65" s="24" t="n">
        <v>61</v>
      </c>
      <c r="C65" s="24" t="inlineStr">
        <is>
          <t>Jul 2031</t>
        </is>
      </c>
      <c r="D65" s="11" t="n">
        <v>300</v>
      </c>
      <c r="E65" s="12">
        <f>F64*(Parametri!B4/12)</f>
        <v/>
      </c>
      <c r="F65" s="25">
        <f>F64+D65+E65</f>
        <v/>
      </c>
      <c r="G65" s="11" t="n">
        <v>10000</v>
      </c>
      <c r="H65" s="26">
        <f>MIN(F65/G65*100,100)</f>
        <v/>
      </c>
    </row>
    <row r="66" ht="18" customHeight="1">
      <c r="B66" s="27" t="n">
        <v>62</v>
      </c>
      <c r="C66" s="27" t="inlineStr">
        <is>
          <t>Aug 2031</t>
        </is>
      </c>
      <c r="D66" s="7" t="n">
        <v>300</v>
      </c>
      <c r="E66" s="8">
        <f>F65*(Parametri!B4/12)</f>
        <v/>
      </c>
      <c r="F66" s="28">
        <f>F65+D66+E66</f>
        <v/>
      </c>
      <c r="G66" s="7" t="n">
        <v>10000</v>
      </c>
      <c r="H66" s="29">
        <f>MIN(F66/G66*100,100)</f>
        <v/>
      </c>
    </row>
    <row r="67" ht="18" customHeight="1">
      <c r="B67" s="24" t="n">
        <v>63</v>
      </c>
      <c r="C67" s="24" t="inlineStr">
        <is>
          <t>Sep 2031</t>
        </is>
      </c>
      <c r="D67" s="11" t="n">
        <v>300</v>
      </c>
      <c r="E67" s="12">
        <f>F66*(Parametri!B4/12)</f>
        <v/>
      </c>
      <c r="F67" s="25">
        <f>F66+D67+E67</f>
        <v/>
      </c>
      <c r="G67" s="11" t="n">
        <v>10000</v>
      </c>
      <c r="H67" s="26">
        <f>MIN(F67/G67*100,100)</f>
        <v/>
      </c>
    </row>
    <row r="68" ht="18" customHeight="1">
      <c r="B68" s="27" t="n">
        <v>64</v>
      </c>
      <c r="C68" s="27" t="inlineStr">
        <is>
          <t>Oct 2031</t>
        </is>
      </c>
      <c r="D68" s="7" t="n">
        <v>300</v>
      </c>
      <c r="E68" s="8">
        <f>F67*(Parametri!B4/12)</f>
        <v/>
      </c>
      <c r="F68" s="28">
        <f>F67+D68+E68</f>
        <v/>
      </c>
      <c r="G68" s="7" t="n">
        <v>10000</v>
      </c>
      <c r="H68" s="29">
        <f>MIN(F68/G68*100,100)</f>
        <v/>
      </c>
    </row>
    <row r="69" ht="18" customHeight="1">
      <c r="B69" s="24" t="n">
        <v>65</v>
      </c>
      <c r="C69" s="24" t="inlineStr">
        <is>
          <t>Nov 2031</t>
        </is>
      </c>
      <c r="D69" s="11" t="n">
        <v>300</v>
      </c>
      <c r="E69" s="12">
        <f>F68*(Parametri!B4/12)</f>
        <v/>
      </c>
      <c r="F69" s="25">
        <f>F68+D69+E69</f>
        <v/>
      </c>
      <c r="G69" s="11" t="n">
        <v>10000</v>
      </c>
      <c r="H69" s="26">
        <f>MIN(F69/G69*100,100)</f>
        <v/>
      </c>
    </row>
    <row r="70" ht="18" customHeight="1">
      <c r="B70" s="27" t="n">
        <v>66</v>
      </c>
      <c r="C70" s="27" t="inlineStr">
        <is>
          <t>Dec 2031</t>
        </is>
      </c>
      <c r="D70" s="7" t="n">
        <v>300</v>
      </c>
      <c r="E70" s="8">
        <f>F69*(Parametri!B4/12)</f>
        <v/>
      </c>
      <c r="F70" s="28">
        <f>F69+D70+E70</f>
        <v/>
      </c>
      <c r="G70" s="7" t="n">
        <v>10000</v>
      </c>
      <c r="H70" s="29">
        <f>MIN(F70/G70*100,100)</f>
        <v/>
      </c>
    </row>
    <row r="71" ht="18" customHeight="1">
      <c r="B71" s="24" t="n">
        <v>67</v>
      </c>
      <c r="C71" s="24" t="inlineStr">
        <is>
          <t>Jan 2032</t>
        </is>
      </c>
      <c r="D71" s="11" t="n">
        <v>300</v>
      </c>
      <c r="E71" s="12">
        <f>F70*(Parametri!B4/12)</f>
        <v/>
      </c>
      <c r="F71" s="25">
        <f>F70+D71+E71</f>
        <v/>
      </c>
      <c r="G71" s="11" t="n">
        <v>10000</v>
      </c>
      <c r="H71" s="26">
        <f>MIN(F71/G71*100,100)</f>
        <v/>
      </c>
    </row>
    <row r="72" ht="18" customHeight="1">
      <c r="B72" s="27" t="n">
        <v>68</v>
      </c>
      <c r="C72" s="27" t="inlineStr">
        <is>
          <t>Feb 2032</t>
        </is>
      </c>
      <c r="D72" s="7" t="n">
        <v>300</v>
      </c>
      <c r="E72" s="8">
        <f>F71*(Parametri!B4/12)</f>
        <v/>
      </c>
      <c r="F72" s="28">
        <f>F71+D72+E72</f>
        <v/>
      </c>
      <c r="G72" s="7" t="n">
        <v>10000</v>
      </c>
      <c r="H72" s="29">
        <f>MIN(F72/G72*100,100)</f>
        <v/>
      </c>
    </row>
    <row r="73" ht="18" customHeight="1">
      <c r="B73" s="24" t="n">
        <v>69</v>
      </c>
      <c r="C73" s="24" t="inlineStr">
        <is>
          <t>Mar 2032</t>
        </is>
      </c>
      <c r="D73" s="11" t="n">
        <v>300</v>
      </c>
      <c r="E73" s="12">
        <f>F72*(Parametri!B4/12)</f>
        <v/>
      </c>
      <c r="F73" s="25">
        <f>F72+D73+E73</f>
        <v/>
      </c>
      <c r="G73" s="11" t="n">
        <v>10000</v>
      </c>
      <c r="H73" s="26">
        <f>MIN(F73/G73*100,100)</f>
        <v/>
      </c>
    </row>
    <row r="74" ht="18" customHeight="1">
      <c r="B74" s="27" t="n">
        <v>70</v>
      </c>
      <c r="C74" s="27" t="inlineStr">
        <is>
          <t>Apr 2032</t>
        </is>
      </c>
      <c r="D74" s="7" t="n">
        <v>300</v>
      </c>
      <c r="E74" s="8">
        <f>F73*(Parametri!B4/12)</f>
        <v/>
      </c>
      <c r="F74" s="28">
        <f>F73+D74+E74</f>
        <v/>
      </c>
      <c r="G74" s="7" t="n">
        <v>10000</v>
      </c>
      <c r="H74" s="29">
        <f>MIN(F74/G74*100,100)</f>
        <v/>
      </c>
    </row>
    <row r="75" ht="18" customHeight="1">
      <c r="B75" s="24" t="n">
        <v>71</v>
      </c>
      <c r="C75" s="24" t="inlineStr">
        <is>
          <t>May 2032</t>
        </is>
      </c>
      <c r="D75" s="11" t="n">
        <v>300</v>
      </c>
      <c r="E75" s="12">
        <f>F74*(Parametri!B4/12)</f>
        <v/>
      </c>
      <c r="F75" s="25">
        <f>F74+D75+E75</f>
        <v/>
      </c>
      <c r="G75" s="11" t="n">
        <v>10000</v>
      </c>
      <c r="H75" s="26">
        <f>MIN(F75/G75*100,100)</f>
        <v/>
      </c>
    </row>
    <row r="76" ht="18" customHeight="1">
      <c r="B76" s="27" t="n">
        <v>72</v>
      </c>
      <c r="C76" s="27" t="inlineStr">
        <is>
          <t>Jun 2032</t>
        </is>
      </c>
      <c r="D76" s="7" t="n">
        <v>300</v>
      </c>
      <c r="E76" s="8">
        <f>F75*(Parametri!B4/12)</f>
        <v/>
      </c>
      <c r="F76" s="28">
        <f>F75+D76+E76</f>
        <v/>
      </c>
      <c r="G76" s="7" t="n">
        <v>10000</v>
      </c>
      <c r="H76" s="29">
        <f>MIN(F76/G76*100,100)</f>
        <v/>
      </c>
    </row>
    <row r="77" ht="18" customHeight="1">
      <c r="B77" s="24" t="n">
        <v>73</v>
      </c>
      <c r="C77" s="24" t="inlineStr">
        <is>
          <t>Jul 2032</t>
        </is>
      </c>
      <c r="D77" s="11" t="n">
        <v>300</v>
      </c>
      <c r="E77" s="12">
        <f>F76*(Parametri!B4/12)</f>
        <v/>
      </c>
      <c r="F77" s="25">
        <f>F76+D77+E77</f>
        <v/>
      </c>
      <c r="G77" s="11" t="n">
        <v>10000</v>
      </c>
      <c r="H77" s="26">
        <f>MIN(F77/G77*100,100)</f>
        <v/>
      </c>
    </row>
    <row r="78" ht="18" customHeight="1">
      <c r="B78" s="27" t="n">
        <v>74</v>
      </c>
      <c r="C78" s="27" t="inlineStr">
        <is>
          <t>Aug 2032</t>
        </is>
      </c>
      <c r="D78" s="7" t="n">
        <v>300</v>
      </c>
      <c r="E78" s="8">
        <f>F77*(Parametri!B4/12)</f>
        <v/>
      </c>
      <c r="F78" s="28">
        <f>F77+D78+E78</f>
        <v/>
      </c>
      <c r="G78" s="7" t="n">
        <v>10000</v>
      </c>
      <c r="H78" s="29">
        <f>MIN(F78/G78*100,100)</f>
        <v/>
      </c>
    </row>
    <row r="79" ht="18" customHeight="1">
      <c r="B79" s="24" t="n">
        <v>75</v>
      </c>
      <c r="C79" s="24" t="inlineStr">
        <is>
          <t>Sep 2032</t>
        </is>
      </c>
      <c r="D79" s="11" t="n">
        <v>300</v>
      </c>
      <c r="E79" s="12">
        <f>F78*(Parametri!B4/12)</f>
        <v/>
      </c>
      <c r="F79" s="25">
        <f>F78+D79+E79</f>
        <v/>
      </c>
      <c r="G79" s="11" t="n">
        <v>10000</v>
      </c>
      <c r="H79" s="26">
        <f>MIN(F79/G79*100,100)</f>
        <v/>
      </c>
    </row>
    <row r="80" ht="18" customHeight="1">
      <c r="B80" s="27" t="n">
        <v>76</v>
      </c>
      <c r="C80" s="27" t="inlineStr">
        <is>
          <t>Oct 2032</t>
        </is>
      </c>
      <c r="D80" s="7" t="n">
        <v>300</v>
      </c>
      <c r="E80" s="8">
        <f>F79*(Parametri!B4/12)</f>
        <v/>
      </c>
      <c r="F80" s="28">
        <f>F79+D80+E80</f>
        <v/>
      </c>
      <c r="G80" s="7" t="n">
        <v>10000</v>
      </c>
      <c r="H80" s="29">
        <f>MIN(F80/G80*100,100)</f>
        <v/>
      </c>
    </row>
    <row r="81" ht="18" customHeight="1">
      <c r="B81" s="24" t="n">
        <v>77</v>
      </c>
      <c r="C81" s="24" t="inlineStr">
        <is>
          <t>Nov 2032</t>
        </is>
      </c>
      <c r="D81" s="11" t="n">
        <v>300</v>
      </c>
      <c r="E81" s="12">
        <f>F80*(Parametri!B4/12)</f>
        <v/>
      </c>
      <c r="F81" s="25">
        <f>F80+D81+E81</f>
        <v/>
      </c>
      <c r="G81" s="11" t="n">
        <v>10000</v>
      </c>
      <c r="H81" s="26">
        <f>MIN(F81/G81*100,100)</f>
        <v/>
      </c>
    </row>
    <row r="82" ht="18" customHeight="1">
      <c r="B82" s="27" t="n">
        <v>78</v>
      </c>
      <c r="C82" s="27" t="inlineStr">
        <is>
          <t>Dec 2032</t>
        </is>
      </c>
      <c r="D82" s="7" t="n">
        <v>300</v>
      </c>
      <c r="E82" s="8">
        <f>F81*(Parametri!B4/12)</f>
        <v/>
      </c>
      <c r="F82" s="28">
        <f>F81+D82+E82</f>
        <v/>
      </c>
      <c r="G82" s="7" t="n">
        <v>10000</v>
      </c>
      <c r="H82" s="29">
        <f>MIN(F82/G82*100,100)</f>
        <v/>
      </c>
    </row>
    <row r="83" ht="18" customHeight="1">
      <c r="B83" s="24" t="n">
        <v>79</v>
      </c>
      <c r="C83" s="24" t="inlineStr">
        <is>
          <t>Jan 2033</t>
        </is>
      </c>
      <c r="D83" s="11" t="n">
        <v>300</v>
      </c>
      <c r="E83" s="12">
        <f>F82*(Parametri!B4/12)</f>
        <v/>
      </c>
      <c r="F83" s="25">
        <f>F82+D83+E83</f>
        <v/>
      </c>
      <c r="G83" s="11" t="n">
        <v>10000</v>
      </c>
      <c r="H83" s="26">
        <f>MIN(F83/G83*100,100)</f>
        <v/>
      </c>
    </row>
    <row r="84" ht="18" customHeight="1">
      <c r="B84" s="27" t="n">
        <v>80</v>
      </c>
      <c r="C84" s="27" t="inlineStr">
        <is>
          <t>Mar 2033</t>
        </is>
      </c>
      <c r="D84" s="7" t="n">
        <v>300</v>
      </c>
      <c r="E84" s="8">
        <f>F83*(Parametri!B4/12)</f>
        <v/>
      </c>
      <c r="F84" s="28">
        <f>F83+D84+E84</f>
        <v/>
      </c>
      <c r="G84" s="7" t="n">
        <v>10000</v>
      </c>
      <c r="H84" s="29">
        <f>MIN(F84/G84*100,100)</f>
        <v/>
      </c>
    </row>
    <row r="85" ht="18" customHeight="1">
      <c r="B85" s="24" t="n">
        <v>81</v>
      </c>
      <c r="C85" s="24" t="inlineStr">
        <is>
          <t>Apr 2033</t>
        </is>
      </c>
      <c r="D85" s="11" t="n">
        <v>300</v>
      </c>
      <c r="E85" s="12">
        <f>F84*(Parametri!B4/12)</f>
        <v/>
      </c>
      <c r="F85" s="25">
        <f>F84+D85+E85</f>
        <v/>
      </c>
      <c r="G85" s="11" t="n">
        <v>10000</v>
      </c>
      <c r="H85" s="26">
        <f>MIN(F85/G85*100,100)</f>
        <v/>
      </c>
    </row>
    <row r="86" ht="18" customHeight="1">
      <c r="B86" s="27" t="n">
        <v>82</v>
      </c>
      <c r="C86" s="27" t="inlineStr">
        <is>
          <t>May 2033</t>
        </is>
      </c>
      <c r="D86" s="7" t="n">
        <v>300</v>
      </c>
      <c r="E86" s="8">
        <f>F85*(Parametri!B4/12)</f>
        <v/>
      </c>
      <c r="F86" s="28">
        <f>F85+D86+E86</f>
        <v/>
      </c>
      <c r="G86" s="7" t="n">
        <v>10000</v>
      </c>
      <c r="H86" s="29">
        <f>MIN(F86/G86*100,100)</f>
        <v/>
      </c>
    </row>
    <row r="87" ht="18" customHeight="1">
      <c r="B87" s="24" t="n">
        <v>83</v>
      </c>
      <c r="C87" s="24" t="inlineStr">
        <is>
          <t>Jun 2033</t>
        </is>
      </c>
      <c r="D87" s="11" t="n">
        <v>300</v>
      </c>
      <c r="E87" s="12">
        <f>F86*(Parametri!B4/12)</f>
        <v/>
      </c>
      <c r="F87" s="25">
        <f>F86+D87+E87</f>
        <v/>
      </c>
      <c r="G87" s="11" t="n">
        <v>10000</v>
      </c>
      <c r="H87" s="26">
        <f>MIN(F87/G87*100,100)</f>
        <v/>
      </c>
    </row>
    <row r="88" ht="18" customHeight="1">
      <c r="B88" s="27" t="n">
        <v>84</v>
      </c>
      <c r="C88" s="27" t="inlineStr">
        <is>
          <t>Jul 2033</t>
        </is>
      </c>
      <c r="D88" s="7" t="n">
        <v>300</v>
      </c>
      <c r="E88" s="8">
        <f>F87*(Parametri!B4/12)</f>
        <v/>
      </c>
      <c r="F88" s="28">
        <f>F87+D88+E88</f>
        <v/>
      </c>
      <c r="G88" s="7" t="n">
        <v>10000</v>
      </c>
      <c r="H88" s="29">
        <f>MIN(F88/G88*100,100)</f>
        <v/>
      </c>
    </row>
    <row r="89" ht="18" customHeight="1">
      <c r="B89" s="24" t="n">
        <v>85</v>
      </c>
      <c r="C89" s="24" t="inlineStr">
        <is>
          <t>Aug 2033</t>
        </is>
      </c>
      <c r="D89" s="11" t="n">
        <v>300</v>
      </c>
      <c r="E89" s="12">
        <f>F88*(Parametri!B4/12)</f>
        <v/>
      </c>
      <c r="F89" s="25">
        <f>F88+D89+E89</f>
        <v/>
      </c>
      <c r="G89" s="11" t="n">
        <v>10000</v>
      </c>
      <c r="H89" s="26">
        <f>MIN(F89/G89*100,100)</f>
        <v/>
      </c>
    </row>
    <row r="90" ht="18" customHeight="1">
      <c r="B90" s="27" t="n">
        <v>86</v>
      </c>
      <c r="C90" s="27" t="inlineStr">
        <is>
          <t>Sep 2033</t>
        </is>
      </c>
      <c r="D90" s="7" t="n">
        <v>300</v>
      </c>
      <c r="E90" s="8">
        <f>F89*(Parametri!B4/12)</f>
        <v/>
      </c>
      <c r="F90" s="28">
        <f>F89+D90+E90</f>
        <v/>
      </c>
      <c r="G90" s="7" t="n">
        <v>10000</v>
      </c>
      <c r="H90" s="29">
        <f>MIN(F90/G90*100,100)</f>
        <v/>
      </c>
    </row>
    <row r="91" ht="18" customHeight="1">
      <c r="B91" s="24" t="n">
        <v>87</v>
      </c>
      <c r="C91" s="24" t="inlineStr">
        <is>
          <t>Oct 2033</t>
        </is>
      </c>
      <c r="D91" s="11" t="n">
        <v>300</v>
      </c>
      <c r="E91" s="12">
        <f>F90*(Parametri!B4/12)</f>
        <v/>
      </c>
      <c r="F91" s="25">
        <f>F90+D91+E91</f>
        <v/>
      </c>
      <c r="G91" s="11" t="n">
        <v>10000</v>
      </c>
      <c r="H91" s="26">
        <f>MIN(F91/G91*100,100)</f>
        <v/>
      </c>
    </row>
    <row r="92" ht="18" customHeight="1">
      <c r="B92" s="27" t="n">
        <v>88</v>
      </c>
      <c r="C92" s="27" t="inlineStr">
        <is>
          <t>Nov 2033</t>
        </is>
      </c>
      <c r="D92" s="7" t="n">
        <v>300</v>
      </c>
      <c r="E92" s="8">
        <f>F91*(Parametri!B4/12)</f>
        <v/>
      </c>
      <c r="F92" s="28">
        <f>F91+D92+E92</f>
        <v/>
      </c>
      <c r="G92" s="7" t="n">
        <v>10000</v>
      </c>
      <c r="H92" s="29">
        <f>MIN(F92/G92*100,100)</f>
        <v/>
      </c>
    </row>
    <row r="93" ht="18" customHeight="1">
      <c r="B93" s="24" t="n">
        <v>89</v>
      </c>
      <c r="C93" s="24" t="inlineStr">
        <is>
          <t>Dec 2033</t>
        </is>
      </c>
      <c r="D93" s="11" t="n">
        <v>300</v>
      </c>
      <c r="E93" s="12">
        <f>F92*(Parametri!B4/12)</f>
        <v/>
      </c>
      <c r="F93" s="25">
        <f>F92+D93+E93</f>
        <v/>
      </c>
      <c r="G93" s="11" t="n">
        <v>10000</v>
      </c>
      <c r="H93" s="26">
        <f>MIN(F93/G93*100,100)</f>
        <v/>
      </c>
    </row>
    <row r="94" ht="18" customHeight="1">
      <c r="B94" s="27" t="n">
        <v>90</v>
      </c>
      <c r="C94" s="27" t="inlineStr">
        <is>
          <t>Jan 2034</t>
        </is>
      </c>
      <c r="D94" s="7" t="n">
        <v>300</v>
      </c>
      <c r="E94" s="8">
        <f>F93*(Parametri!B4/12)</f>
        <v/>
      </c>
      <c r="F94" s="28">
        <f>F93+D94+E94</f>
        <v/>
      </c>
      <c r="G94" s="7" t="n">
        <v>10000</v>
      </c>
      <c r="H94" s="29">
        <f>MIN(F94/G94*100,100)</f>
        <v/>
      </c>
    </row>
    <row r="95" ht="18" customHeight="1">
      <c r="B95" s="24" t="n">
        <v>91</v>
      </c>
      <c r="C95" s="24" t="inlineStr">
        <is>
          <t>Feb 2034</t>
        </is>
      </c>
      <c r="D95" s="11" t="n">
        <v>300</v>
      </c>
      <c r="E95" s="12">
        <f>F94*(Parametri!B4/12)</f>
        <v/>
      </c>
      <c r="F95" s="25">
        <f>F94+D95+E95</f>
        <v/>
      </c>
      <c r="G95" s="11" t="n">
        <v>10000</v>
      </c>
      <c r="H95" s="26">
        <f>MIN(F95/G95*100,100)</f>
        <v/>
      </c>
    </row>
    <row r="96" ht="18" customHeight="1">
      <c r="B96" s="27" t="n">
        <v>92</v>
      </c>
      <c r="C96" s="27" t="inlineStr">
        <is>
          <t>Mar 2034</t>
        </is>
      </c>
      <c r="D96" s="7" t="n">
        <v>300</v>
      </c>
      <c r="E96" s="8">
        <f>F95*(Parametri!B4/12)</f>
        <v/>
      </c>
      <c r="F96" s="28">
        <f>F95+D96+E96</f>
        <v/>
      </c>
      <c r="G96" s="7" t="n">
        <v>10000</v>
      </c>
      <c r="H96" s="29">
        <f>MIN(F96/G96*100,100)</f>
        <v/>
      </c>
    </row>
    <row r="97" ht="18" customHeight="1">
      <c r="B97" s="24" t="n">
        <v>93</v>
      </c>
      <c r="C97" s="24" t="inlineStr">
        <is>
          <t>Apr 2034</t>
        </is>
      </c>
      <c r="D97" s="11" t="n">
        <v>300</v>
      </c>
      <c r="E97" s="12">
        <f>F96*(Parametri!B4/12)</f>
        <v/>
      </c>
      <c r="F97" s="25">
        <f>F96+D97+E97</f>
        <v/>
      </c>
      <c r="G97" s="11" t="n">
        <v>10000</v>
      </c>
      <c r="H97" s="26">
        <f>MIN(F97/G97*100,100)</f>
        <v/>
      </c>
    </row>
    <row r="98" ht="18" customHeight="1">
      <c r="B98" s="27" t="n">
        <v>94</v>
      </c>
      <c r="C98" s="27" t="inlineStr">
        <is>
          <t>May 2034</t>
        </is>
      </c>
      <c r="D98" s="7" t="n">
        <v>300</v>
      </c>
      <c r="E98" s="8">
        <f>F97*(Parametri!B4/12)</f>
        <v/>
      </c>
      <c r="F98" s="28">
        <f>F97+D98+E98</f>
        <v/>
      </c>
      <c r="G98" s="7" t="n">
        <v>10000</v>
      </c>
      <c r="H98" s="29">
        <f>MIN(F98/G98*100,100)</f>
        <v/>
      </c>
    </row>
    <row r="99" ht="18" customHeight="1">
      <c r="B99" s="24" t="n">
        <v>95</v>
      </c>
      <c r="C99" s="24" t="inlineStr">
        <is>
          <t>Jun 2034</t>
        </is>
      </c>
      <c r="D99" s="11" t="n">
        <v>300</v>
      </c>
      <c r="E99" s="12">
        <f>F98*(Parametri!B4/12)</f>
        <v/>
      </c>
      <c r="F99" s="25">
        <f>F98+D99+E99</f>
        <v/>
      </c>
      <c r="G99" s="11" t="n">
        <v>10000</v>
      </c>
      <c r="H99" s="26">
        <f>MIN(F99/G99*100,100)</f>
        <v/>
      </c>
    </row>
    <row r="100" ht="18" customHeight="1">
      <c r="B100" s="27" t="n">
        <v>96</v>
      </c>
      <c r="C100" s="27" t="inlineStr">
        <is>
          <t>Jul 2034</t>
        </is>
      </c>
      <c r="D100" s="7" t="n">
        <v>300</v>
      </c>
      <c r="E100" s="8">
        <f>F99*(Parametri!B4/12)</f>
        <v/>
      </c>
      <c r="F100" s="28">
        <f>F99+D100+E100</f>
        <v/>
      </c>
      <c r="G100" s="7" t="n">
        <v>10000</v>
      </c>
      <c r="H100" s="29">
        <f>MIN(F100/G100*100,100)</f>
        <v/>
      </c>
    </row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</sheetData>
  <mergeCells count="2">
    <mergeCell ref="B2:H2"/>
    <mergeCell ref="B3:H3"/>
  </mergeCells>
  <conditionalFormatting sqref="H5:H100">
    <cfRule type="expression" priority="1" dxfId="0">
      <formula>H5&gt;=100</formula>
    </cfRule>
    <cfRule type="expression" priority="2" dxfId="1">
      <formula>AND(H5&gt;=50,H5&lt;100)</formula>
    </cfRule>
  </conditionalFormatting>
  <pageMargins left="0.5" right="0.5" top="0.75" bottom="0.75" header="0.5" footer="0.5"/>
  <pageSetup orientation="portrait" paperSize="9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G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20" customWidth="1" min="7" max="7"/>
    <col width="3" customWidth="1" min="8" max="8"/>
  </cols>
  <sheetData>
    <row r="1" ht="18" customHeight="1"/>
    <row r="2" ht="36" customHeight="1">
      <c r="B2" s="23" t="inlineStr">
        <is>
          <t>TRACKER VERSAMENTI MENSILI</t>
        </is>
      </c>
    </row>
    <row r="3" ht="18" customHeight="1">
      <c r="B3" s="2" t="inlineStr">
        <is>
          <t>Anno corrente — Aggiornato al 16/03/2026</t>
        </is>
      </c>
    </row>
    <row r="4" ht="22" customHeight="1">
      <c r="B4" s="3" t="inlineStr">
        <is>
          <t>Mese</t>
        </is>
      </c>
      <c r="C4" s="3" t="inlineStr">
        <is>
          <t>Importo Previsto (€)</t>
        </is>
      </c>
      <c r="D4" s="3" t="inlineStr">
        <is>
          <t>Importo Versato (€)</t>
        </is>
      </c>
      <c r="E4" s="3" t="inlineStr">
        <is>
          <t>Differenza (€)</t>
        </is>
      </c>
      <c r="F4" s="3" t="inlineStr">
        <is>
          <t>Stato</t>
        </is>
      </c>
      <c r="G4" s="3" t="inlineStr">
        <is>
          <t>Note</t>
        </is>
      </c>
    </row>
    <row r="5" ht="18" customHeight="1">
      <c r="B5" s="4" t="inlineStr">
        <is>
          <t>Gennaio</t>
        </is>
      </c>
      <c r="C5" s="7" t="n">
        <v>300</v>
      </c>
      <c r="D5" s="5" t="n"/>
      <c r="E5" s="7">
        <f>IF(D5="","",D5-C5)</f>
        <v/>
      </c>
      <c r="F5" s="30">
        <f>IF(D5="","In attesa",IF(D5&gt;=C5,"✔ Completato","✘ Parziale"))</f>
        <v/>
      </c>
      <c r="G5" s="31" t="inlineStr"/>
    </row>
    <row r="6" ht="18" customHeight="1">
      <c r="B6" s="10" t="inlineStr">
        <is>
          <t>Febbraio</t>
        </is>
      </c>
      <c r="C6" s="11" t="n">
        <v>300</v>
      </c>
      <c r="D6" s="5" t="n"/>
      <c r="E6" s="11">
        <f>IF(D6="","",D6-C6)</f>
        <v/>
      </c>
      <c r="F6" s="32">
        <f>IF(D6="","In attesa",IF(D6&gt;=C6,"✔ Completato","✘ Parziale"))</f>
        <v/>
      </c>
      <c r="G6" s="31" t="inlineStr"/>
    </row>
    <row r="7" ht="18" customHeight="1">
      <c r="B7" s="4" t="inlineStr">
        <is>
          <t>Marzo</t>
        </is>
      </c>
      <c r="C7" s="7" t="n">
        <v>300</v>
      </c>
      <c r="D7" s="5" t="n"/>
      <c r="E7" s="7">
        <f>IF(D7="","",D7-C7)</f>
        <v/>
      </c>
      <c r="F7" s="30">
        <f>IF(D7="","In attesa",IF(D7&gt;=C7,"✔ Completato","✘ Parziale"))</f>
        <v/>
      </c>
      <c r="G7" s="31" t="inlineStr"/>
    </row>
    <row r="8" ht="18" customHeight="1">
      <c r="B8" s="10" t="inlineStr">
        <is>
          <t>Aprile</t>
        </is>
      </c>
      <c r="C8" s="11" t="n">
        <v>300</v>
      </c>
      <c r="D8" s="5" t="n"/>
      <c r="E8" s="11">
        <f>IF(D8="","",D8-C8)</f>
        <v/>
      </c>
      <c r="F8" s="32">
        <f>IF(D8="","In attesa",IF(D8&gt;=C8,"✔ Completato","✘ Parziale"))</f>
        <v/>
      </c>
      <c r="G8" s="31" t="inlineStr"/>
    </row>
    <row r="9" ht="18" customHeight="1">
      <c r="B9" s="4" t="inlineStr">
        <is>
          <t>Maggio</t>
        </is>
      </c>
      <c r="C9" s="7" t="n">
        <v>300</v>
      </c>
      <c r="D9" s="5" t="n"/>
      <c r="E9" s="7">
        <f>IF(D9="","",D9-C9)</f>
        <v/>
      </c>
      <c r="F9" s="30">
        <f>IF(D9="","In attesa",IF(D9&gt;=C9,"✔ Completato","✘ Parziale"))</f>
        <v/>
      </c>
      <c r="G9" s="31" t="inlineStr"/>
    </row>
    <row r="10" ht="18" customHeight="1">
      <c r="B10" s="10" t="inlineStr">
        <is>
          <t>Giugno</t>
        </is>
      </c>
      <c r="C10" s="11" t="n">
        <v>300</v>
      </c>
      <c r="D10" s="5" t="n"/>
      <c r="E10" s="11">
        <f>IF(D10="","",D10-C10)</f>
        <v/>
      </c>
      <c r="F10" s="32">
        <f>IF(D10="","In attesa",IF(D10&gt;=C10,"✔ Completato","✘ Parziale"))</f>
        <v/>
      </c>
      <c r="G10" s="31" t="inlineStr"/>
    </row>
    <row r="11" ht="18" customHeight="1">
      <c r="B11" s="4" t="inlineStr">
        <is>
          <t>Luglio</t>
        </is>
      </c>
      <c r="C11" s="7" t="n">
        <v>300</v>
      </c>
      <c r="D11" s="5" t="n"/>
      <c r="E11" s="7">
        <f>IF(D11="","",D11-C11)</f>
        <v/>
      </c>
      <c r="F11" s="30">
        <f>IF(D11="","In attesa",IF(D11&gt;=C11,"✔ Completato","✘ Parziale"))</f>
        <v/>
      </c>
      <c r="G11" s="31" t="inlineStr"/>
    </row>
    <row r="12" ht="18" customHeight="1">
      <c r="B12" s="10" t="inlineStr">
        <is>
          <t>Agosto</t>
        </is>
      </c>
      <c r="C12" s="11" t="n">
        <v>300</v>
      </c>
      <c r="D12" s="5" t="n"/>
      <c r="E12" s="11">
        <f>IF(D12="","",D12-C12)</f>
        <v/>
      </c>
      <c r="F12" s="32">
        <f>IF(D12="","In attesa",IF(D12&gt;=C12,"✔ Completato","✘ Parziale"))</f>
        <v/>
      </c>
      <c r="G12" s="31" t="inlineStr"/>
    </row>
    <row r="13" ht="18" customHeight="1">
      <c r="B13" s="4" t="inlineStr">
        <is>
          <t>Settembre</t>
        </is>
      </c>
      <c r="C13" s="7" t="n">
        <v>300</v>
      </c>
      <c r="D13" s="5" t="n"/>
      <c r="E13" s="7">
        <f>IF(D13="","",D13-C13)</f>
        <v/>
      </c>
      <c r="F13" s="30">
        <f>IF(D13="","In attesa",IF(D13&gt;=C13,"✔ Completato","✘ Parziale"))</f>
        <v/>
      </c>
      <c r="G13" s="31" t="inlineStr"/>
    </row>
    <row r="14" ht="18" customHeight="1">
      <c r="B14" s="10" t="inlineStr">
        <is>
          <t>Ottobre</t>
        </is>
      </c>
      <c r="C14" s="11" t="n">
        <v>300</v>
      </c>
      <c r="D14" s="5" t="n"/>
      <c r="E14" s="11">
        <f>IF(D14="","",D14-C14)</f>
        <v/>
      </c>
      <c r="F14" s="32">
        <f>IF(D14="","In attesa",IF(D14&gt;=C14,"✔ Completato","✘ Parziale"))</f>
        <v/>
      </c>
      <c r="G14" s="31" t="inlineStr"/>
    </row>
    <row r="15" ht="18" customHeight="1">
      <c r="B15" s="4" t="inlineStr">
        <is>
          <t>Novembre</t>
        </is>
      </c>
      <c r="C15" s="7" t="n">
        <v>300</v>
      </c>
      <c r="D15" s="5" t="n"/>
      <c r="E15" s="7">
        <f>IF(D15="","",D15-C15)</f>
        <v/>
      </c>
      <c r="F15" s="30">
        <f>IF(D15="","In attesa",IF(D15&gt;=C15,"✔ Completato","✘ Parziale"))</f>
        <v/>
      </c>
      <c r="G15" s="31" t="inlineStr"/>
    </row>
    <row r="16" ht="18" customHeight="1">
      <c r="B16" s="10" t="inlineStr">
        <is>
          <t>Dicembre</t>
        </is>
      </c>
      <c r="C16" s="11" t="n">
        <v>300</v>
      </c>
      <c r="D16" s="5" t="n"/>
      <c r="E16" s="11">
        <f>IF(D16="","",D16-C16)</f>
        <v/>
      </c>
      <c r="F16" s="32">
        <f>IF(D16="","In attesa",IF(D16&gt;=C16,"✔ Completato","✘ Parziale"))</f>
        <v/>
      </c>
      <c r="G16" s="31" t="inlineStr"/>
    </row>
    <row r="17" ht="18" customHeight="1">
      <c r="B17" s="14" t="inlineStr">
        <is>
          <t>TOTALE ANNUO</t>
        </is>
      </c>
      <c r="C17" s="15">
        <f>SUM(C5:C16)</f>
        <v/>
      </c>
      <c r="D17" s="15">
        <f>SUM(D5:D16)</f>
        <v/>
      </c>
      <c r="E17" s="15">
        <f>SUM(E5:E16)</f>
        <v/>
      </c>
      <c r="F17" s="16" t="inlineStr"/>
      <c r="G17" s="16" t="inlineStr"/>
    </row>
    <row r="18" ht="18" customHeight="1"/>
    <row r="19" ht="22" customHeight="1">
      <c r="B19" s="17" t="inlineStr">
        <is>
          <t>STATISTICHE ANNUALI</t>
        </is>
      </c>
    </row>
    <row r="20" ht="18" customHeight="1">
      <c r="B20" s="4" t="inlineStr">
        <is>
          <t>Mesi completati</t>
        </is>
      </c>
      <c r="C20" s="18" t="n"/>
      <c r="D20" s="19" t="n"/>
      <c r="E20" s="33">
        <f>COUNTIF(F5:F16,"✔ Completato")</f>
        <v/>
      </c>
      <c r="F20" s="18" t="n"/>
      <c r="G20" s="19" t="n"/>
    </row>
    <row r="21" ht="18" customHeight="1">
      <c r="B21" s="10" t="inlineStr">
        <is>
          <t>Mesi parziali</t>
        </is>
      </c>
      <c r="C21" s="18" t="n"/>
      <c r="D21" s="19" t="n"/>
      <c r="E21" s="34">
        <f>COUNTIF(F5:F16,"✘ Parziale")</f>
        <v/>
      </c>
      <c r="F21" s="18" t="n"/>
      <c r="G21" s="19" t="n"/>
    </row>
    <row r="22" ht="18" customHeight="1">
      <c r="B22" s="4" t="inlineStr">
        <is>
          <t>Mesi in attesa</t>
        </is>
      </c>
      <c r="C22" s="18" t="n"/>
      <c r="D22" s="19" t="n"/>
      <c r="E22" s="33">
        <f>COUNTIF(F5:F16,"In attesa")</f>
        <v/>
      </c>
      <c r="F22" s="18" t="n"/>
      <c r="G22" s="19" t="n"/>
    </row>
    <row r="23" ht="18" customHeight="1">
      <c r="B23" s="10" t="inlineStr">
        <is>
          <t>Tasso di completamento (%)</t>
        </is>
      </c>
      <c r="C23" s="18" t="n"/>
      <c r="D23" s="19" t="n"/>
      <c r="E23" s="35">
        <f>COUNTIF(F5:F16,"✔ Completato")/12*100</f>
        <v/>
      </c>
      <c r="F23" s="18" t="n"/>
      <c r="G23" s="19" t="n"/>
    </row>
    <row r="24" ht="18" customHeight="1">
      <c r="B24" s="4" t="inlineStr">
        <is>
          <t>Versato in eccesso (€)</t>
        </is>
      </c>
      <c r="C24" s="18" t="n"/>
      <c r="D24" s="19" t="n"/>
      <c r="E24" s="36">
        <f>SUMIF(E5:E16,"&gt;"&amp;0,E5:E16)</f>
        <v/>
      </c>
      <c r="F24" s="18" t="n"/>
      <c r="G24" s="19" t="n"/>
    </row>
    <row r="25" ht="18" customHeight="1">
      <c r="B25" s="10" t="inlineStr">
        <is>
          <t>Versato in difetto (€)</t>
        </is>
      </c>
      <c r="C25" s="18" t="n"/>
      <c r="D25" s="19" t="n"/>
      <c r="E25" s="35">
        <f>SUMIF(E5:E16,"&lt;"&amp;0,E5:E16)</f>
        <v/>
      </c>
      <c r="F25" s="18" t="n"/>
      <c r="G25" s="19" t="n"/>
    </row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15">
    <mergeCell ref="B2:G2"/>
    <mergeCell ref="B3:G3"/>
    <mergeCell ref="B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</mergeCells>
  <conditionalFormatting sqref="F5:F16">
    <cfRule type="expression" priority="1" dxfId="0">
      <formula>F5="✔ Completato"</formula>
    </cfRule>
    <cfRule type="expression" priority="2" dxfId="2">
      <formula>F5="✘ Parziale"</formula>
    </cfRule>
    <cfRule type="expression" priority="3" dxfId="3">
      <formula>F5="In attesa"</formula>
    </cfRule>
  </conditionalFormatting>
  <conditionalFormatting sqref="E5:E16">
    <cfRule type="expression" priority="4" dxfId="2">
      <formula>E5&lt;0</formula>
    </cfRule>
    <cfRule type="expression" priority="5" dxfId="0">
      <formula>E5&gt;0</formula>
    </cfRule>
  </conditionalFormatting>
  <dataValidations count="1">
    <dataValidation sqref="D5:D16" showErrorMessage="1" showInputMessage="1" allowBlank="1" errorTitle="Valore non valido" error="Inserire un valore numerico positivo" promptTitle="Importo Versato" prompt="Inserire l'importo versato in €" type="decimal" operator="greaterThanOrEqual">
      <formula1>0</formula1>
    </dataValidation>
  </dataValidations>
  <pageMargins left="0.5" right="0.5" top="0.75" bottom="0.75" header="0.5" footer="0.5"/>
  <pageSetup orientation="landscape" paperSize="9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C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0" customWidth="1" min="3" max="3"/>
    <col width="3" customWidth="1" min="4" max="4"/>
  </cols>
  <sheetData>
    <row r="1" ht="18" customHeight="1"/>
    <row r="2" ht="36" customHeight="1">
      <c r="B2" s="23" t="inlineStr">
        <is>
          <t>PARAMETRI GLOBALI</t>
        </is>
      </c>
    </row>
    <row r="3" ht="18" customHeight="1">
      <c r="B3" s="2" t="inlineStr">
        <is>
          <t>Aggiornato al 16/03/2026</t>
        </is>
      </c>
    </row>
    <row r="4" ht="22" customHeight="1">
      <c r="B4" s="3" t="inlineStr">
        <is>
          <t>Parametro</t>
        </is>
      </c>
      <c r="C4" s="3" t="inlineStr">
        <is>
          <t>Valore</t>
        </is>
      </c>
    </row>
    <row r="5" ht="18" customHeight="1">
      <c r="B5" s="4" t="inlineStr">
        <is>
          <t>Nome Titolare</t>
        </is>
      </c>
      <c r="C5" s="37" t="inlineStr">
        <is>
          <t>Mario Rossi</t>
        </is>
      </c>
    </row>
    <row r="6" ht="18" customHeight="1">
      <c r="B6" s="10" t="inlineStr">
        <is>
          <t>Tasso di Interesse Annuo (decimale)</t>
        </is>
      </c>
      <c r="C6" s="38" t="n">
        <v>0.035</v>
      </c>
    </row>
    <row r="7" ht="18" customHeight="1">
      <c r="B7" s="4" t="inlineStr">
        <is>
          <t>Valuta</t>
        </is>
      </c>
      <c r="C7" s="37" t="inlineStr">
        <is>
          <t>EUR</t>
        </is>
      </c>
    </row>
    <row r="8" ht="18" customHeight="1">
      <c r="B8" s="10" t="inlineStr">
        <is>
          <t>Obiettivo Principale (€)</t>
        </is>
      </c>
      <c r="C8" s="39" t="n">
        <v>50000</v>
      </c>
    </row>
    <row r="9" ht="18" customHeight="1">
      <c r="B9" s="4" t="inlineStr">
        <is>
          <t>Data Inizio Piano</t>
        </is>
      </c>
      <c r="C9" s="37" t="inlineStr">
        <is>
          <t>16/03/2026</t>
        </is>
      </c>
    </row>
    <row r="10" ht="18" customHeight="1">
      <c r="B10" s="10" t="inlineStr">
        <is>
          <t>Durata Piano (anni)</t>
        </is>
      </c>
      <c r="C10" s="37" t="n">
        <v>10</v>
      </c>
    </row>
    <row r="11" ht="18" customHeight="1">
      <c r="B11" s="4" t="inlineStr">
        <is>
          <t>Risparmio Mensile Base (€)</t>
        </is>
      </c>
      <c r="C11" s="39" t="n">
        <v>300</v>
      </c>
    </row>
    <row r="12" ht="18" customHeight="1">
      <c r="B12" s="10" t="inlineStr">
        <is>
          <t>Tasso Inflazione Stimato (%)</t>
        </is>
      </c>
      <c r="C12" s="40" t="n">
        <v>2.5</v>
      </c>
    </row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</sheetData>
  <mergeCells count="2">
    <mergeCell ref="B2:C2"/>
    <mergeCell ref="B3:C3"/>
  </mergeCells>
  <pageMargins left="0.5" right="0.5" top="0.75" bottom="0.75" header="0.5" footer="0.5"/>
  <pageSetup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C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50" customWidth="1" min="2" max="2"/>
    <col width="40" customWidth="1" min="3" max="3"/>
    <col width="3" customWidth="1" min="4" max="4"/>
  </cols>
  <sheetData>
    <row r="1" ht="18" customHeight="1"/>
    <row r="2" ht="40" customHeight="1">
      <c r="B2" s="41" t="inlineStr">
        <is>
          <t>GUIDA ALL'USO — PIANO DI RISPARMIO</t>
        </is>
      </c>
    </row>
    <row r="3" ht="18" customHeight="1">
      <c r="B3" s="2" t="inlineStr">
        <is>
          <t>Generato il 16/03/2026 10:13</t>
        </is>
      </c>
    </row>
    <row r="4" ht="22" customHeight="1">
      <c r="B4" s="3" t="inlineStr">
        <is>
          <t>Foglio / Sezione</t>
        </is>
      </c>
      <c r="C4" s="3" t="inlineStr">
        <is>
          <t>Descrizione e Istruzioni</t>
        </is>
      </c>
    </row>
    <row r="5" ht="36" customHeight="1">
      <c r="B5" s="42" t="inlineStr">
        <is>
          <t>Parametri</t>
        </is>
      </c>
      <c r="C5" s="43" t="inlineStr">
        <is>
          <t>Impostare il tasso di interesse annuo (es. 0.035 = 3,5%), il nome e gli altri valori globali. Questi dati alimentano tutte le formule.</t>
        </is>
      </c>
    </row>
    <row r="6" ht="36" customHeight="1">
      <c r="B6" s="44" t="inlineStr">
        <is>
          <t>Piano di Risparmio</t>
        </is>
      </c>
      <c r="C6" s="45" t="inlineStr">
        <is>
          <t>Inserire per ciascuna categoria: l'obiettivo in euro, il versamento mensile e la durata in mesi. Le colonne Totale Accumulato, Interessi e Importo Finale sono calcolate automaticamente.</t>
        </is>
      </c>
    </row>
    <row r="7" ht="36" customHeight="1">
      <c r="B7" s="42" t="inlineStr">
        <is>
          <t>Simulazione Mensile</t>
        </is>
      </c>
      <c r="C7" s="43" t="inlineStr">
        <is>
          <t>Visualizza la proiezione mese per mese per 96 mesi. Il versamento mensile predefinito è 300 €. Modificare i valori nella colonna D per personalizzare.</t>
        </is>
      </c>
    </row>
    <row r="8" ht="36" customHeight="1">
      <c r="B8" s="44" t="inlineStr">
        <is>
          <t>Tracker Mensile</t>
        </is>
      </c>
      <c r="C8" s="45" t="inlineStr">
        <is>
          <t>Registrare ogni mese l'importo effettivamente versato nella colonna Importo Versato (sfondo giallo). Lo stato viene aggiornato automaticamente.</t>
        </is>
      </c>
    </row>
    <row r="9" ht="36" customHeight="1">
      <c r="B9" s="42" t="inlineStr">
        <is>
          <t>Celle in giallo</t>
        </is>
      </c>
      <c r="C9" s="43" t="inlineStr">
        <is>
          <t>Le celle con sfondo giallo tenue (FFFBEB) sono celle di input modificabili dall'utente. Le altre sono calcolate — non modificarle.</t>
        </is>
      </c>
    </row>
    <row r="10" ht="36" customHeight="1">
      <c r="B10" s="44" t="inlineStr">
        <is>
          <t>Grafici</t>
        </is>
      </c>
      <c r="C10" s="45" t="inlineStr">
        <is>
          <t>I grafici si aggiornano automaticamente al variare dei dati. Il grafico lineare mostra l'accumulo vs obiettivo; il grafico a barre confronta previsto e versato.</t>
        </is>
      </c>
    </row>
    <row r="11" ht="36" customHeight="1">
      <c r="B11" s="42" t="inlineStr">
        <is>
          <t>Formattazione condizionale</t>
        </is>
      </c>
      <c r="C11" s="43" t="inlineStr">
        <is>
          <t>Il colore delle celle Stato cambia automaticamente: verde = completato, rosso = parziale, grigio = in attesa.</t>
        </is>
      </c>
    </row>
    <row r="12" ht="36" customHeight="1">
      <c r="B12" s="44" t="inlineStr">
        <is>
          <t>Tasso di interesse</t>
        </is>
      </c>
      <c r="C12" s="45" t="inlineStr">
        <is>
          <t>Inserire il tasso come decimale nel foglio Parametri (cella C6). Es: 3% → 0.03. Viene applicato a tutte le simulazioni.</t>
        </is>
      </c>
    </row>
    <row r="13" ht="36" customHeight="1">
      <c r="B13" s="42" t="inlineStr">
        <is>
          <t>Salvataggio</t>
        </is>
      </c>
      <c r="C13" s="43" t="inlineStr">
        <is>
          <t>Salvare il file in formato .xlsx per mantenere tutte le formule e la formattazione. Non convertire in .csv.</t>
        </is>
      </c>
    </row>
    <row r="14" ht="36" customHeight="1">
      <c r="B14" s="44" t="inlineStr">
        <is>
          <t>Supporto</t>
        </is>
      </c>
      <c r="C14" s="45" t="inlineStr">
        <is>
          <t>Per modifiche avanzate o personalizzazioni contattare il proprio consulente finanziario o il responsabile IT.</t>
        </is>
      </c>
    </row>
    <row r="15" ht="18" customHeight="1"/>
    <row r="16" ht="40" customHeight="1">
      <c r="B16" s="46" t="inlineStr">
        <is>
          <t>⚠ NOTA LEGALE</t>
        </is>
      </c>
      <c r="C16" s="47" t="inlineStr">
        <is>
          <t>Le proiezioni e i calcoli contenuti in questa cartella di lavoro hanno scopo puramente illustrativo e non costituiscono consulenza finanziaria. I rendimenti passati non garantiscono quelli futuri.</t>
        </is>
      </c>
    </row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2">
    <mergeCell ref="B2:C2"/>
    <mergeCell ref="B3:C3"/>
  </mergeCells>
  <pageMargins left="0.5" right="0.5" top="0.75" bottom="0.75" header="0.5" footer="0.5"/>
  <pageSetup paperSize="9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2026-03-16T10:13:23Z</dcterms:created>
  <dcterms:modified xmlns:dcterms="http://purl.org/dc/terms/" xmlns:xsi="http://www.w3.org/2001/XMLSchema-instance" xsi:type="dcterms:W3CDTF">2026-03-16T10:13:23Z</dcterms:modified>
</cp:coreProperties>
</file>