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ino Prezzi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Ricerca Prezz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'Listino Prezzi'!1:7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0&quot;%&quot;"/>
    <numFmt numFmtId="166" formatCode="0&quot;%&quot;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FFFFFF"/>
      <sz val="9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F766E"/>
      <sz val="12"/>
    </font>
    <font>
      <name val="Calibri"/>
      <b val="1"/>
      <color rgb="000F766E"/>
      <sz val="11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color rgb="00FFFFFF"/>
      <sz val="13"/>
    </font>
    <font>
      <name val="Calibri"/>
      <b val="1"/>
      <color rgb="00FFFFFF"/>
      <sz val="16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8FAFC"/>
      </patternFill>
    </fill>
    <fill>
      <patternFill patternType="solid">
        <fgColor rgb="00E0F2FE"/>
      </patternFill>
    </fill>
    <fill>
      <patternFill patternType="solid">
        <fgColor rgb="00DCFCE7"/>
      </patternFill>
    </fill>
    <fill>
      <patternFill patternType="solid">
        <fgColor rgb="0022C55E"/>
      </patternFill>
    </fill>
  </fills>
  <borders count="3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 vertical="center"/>
    </xf>
    <xf numFmtId="0" fontId="3" fillId="4" borderId="2" pivotButton="0" quotePrefix="0" xfId="0"/>
    <xf numFmtId="0" fontId="4" fillId="4" borderId="2" pivotButton="0" quotePrefix="0" xfId="0"/>
    <xf numFmtId="0" fontId="5" fillId="2" borderId="2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left" vertical="center" indent="1"/>
    </xf>
    <xf numFmtId="0" fontId="4" fillId="5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164" fontId="4" fillId="5" borderId="2" applyAlignment="1" pivotButton="0" quotePrefix="0" xfId="0">
      <alignment horizontal="right" vertical="center"/>
    </xf>
    <xf numFmtId="165" fontId="4" fillId="5" borderId="2" applyAlignment="1" pivotButton="0" quotePrefix="0" xfId="0">
      <alignment horizontal="center" vertical="center" wrapText="1"/>
    </xf>
    <xf numFmtId="166" fontId="4" fillId="5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left" vertical="center" wrapText="1"/>
    </xf>
    <xf numFmtId="164" fontId="4" fillId="6" borderId="2" applyAlignment="1" pivotButton="0" quotePrefix="0" xfId="0">
      <alignment horizontal="right" vertical="center"/>
    </xf>
    <xf numFmtId="165" fontId="4" fillId="6" borderId="2" applyAlignment="1" pivotButton="0" quotePrefix="0" xfId="0">
      <alignment horizontal="center" vertical="center" wrapText="1"/>
    </xf>
    <xf numFmtId="166" fontId="4" fillId="6" borderId="2" applyAlignment="1" pivotButton="0" quotePrefix="0" xfId="0">
      <alignment horizontal="center" vertical="center" wrapText="1"/>
    </xf>
    <xf numFmtId="0" fontId="3" fillId="7" borderId="2" applyAlignment="1" pivotButton="0" quotePrefix="0" xfId="0">
      <alignment horizontal="right" vertical="center"/>
    </xf>
    <xf numFmtId="0" fontId="7" fillId="7" borderId="2" applyAlignment="1" pivotButton="0" quotePrefix="0" xfId="0">
      <alignment horizontal="center" vertical="center" wrapText="1"/>
    </xf>
    <xf numFmtId="0" fontId="0" fillId="7" borderId="2" pivotButton="0" quotePrefix="0" xfId="0"/>
    <xf numFmtId="0" fontId="8" fillId="8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 wrapText="1"/>
    </xf>
    <xf numFmtId="1" fontId="4" fillId="5" borderId="2" applyAlignment="1" pivotButton="0" quotePrefix="0" xfId="0">
      <alignment horizontal="center" vertical="center" wrapText="1"/>
    </xf>
    <xf numFmtId="1" fontId="4" fillId="6" borderId="2" applyAlignment="1" pivotButton="0" quotePrefix="0" xfId="0">
      <alignment horizontal="center" vertical="center" wrapText="1"/>
    </xf>
    <xf numFmtId="0" fontId="3" fillId="8" borderId="2" pivotButton="0" quotePrefix="0" xfId="0"/>
    <xf numFmtId="0" fontId="3" fillId="8" borderId="2" applyAlignment="1" pivotButton="0" quotePrefix="0" xfId="0">
      <alignment horizontal="right" vertical="center"/>
    </xf>
    <xf numFmtId="1" fontId="3" fillId="8" borderId="2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1" fontId="4" fillId="4" borderId="2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right" vertical="center"/>
    </xf>
    <xf numFmtId="164" fontId="10" fillId="2" borderId="1" applyAlignment="1" pivotButton="0" quotePrefix="0" xfId="0">
      <alignment horizontal="right" vertical="center"/>
    </xf>
    <xf numFmtId="164" fontId="3" fillId="7" borderId="2" applyAlignment="1" pivotButton="0" quotePrefix="0" xfId="0">
      <alignment horizontal="right" vertical="center"/>
    </xf>
    <xf numFmtId="0" fontId="7" fillId="9" borderId="1" applyAlignment="1" pivotButton="0" quotePrefix="0" xfId="0">
      <alignment horizontal="right" vertical="center"/>
    </xf>
    <xf numFmtId="164" fontId="11" fillId="10" borderId="1" applyAlignment="1" pivotButton="0" quotePrefix="0" xfId="0">
      <alignment horizontal="right" vertical="center"/>
    </xf>
    <xf numFmtId="0" fontId="12" fillId="2" borderId="0" applyAlignment="1" pivotButton="0" quotePrefix="0" xfId="0">
      <alignment horizontal="center" vertical="center" wrapText="1"/>
    </xf>
    <xf numFmtId="0" fontId="0" fillId="5" borderId="0" pivotButton="0" quotePrefix="0" xfId="0"/>
    <xf numFmtId="0" fontId="3" fillId="6" borderId="2" applyAlignment="1" pivotButton="0" quotePrefix="0" xfId="0">
      <alignment horizontal="left" vertical="top" wrapText="1"/>
    </xf>
    <xf numFmtId="0" fontId="4" fillId="5" borderId="2" applyAlignment="1" pivotButton="0" quotePrefix="0" xfId="0">
      <alignment horizontal="left" vertical="top" wrapText="1"/>
    </xf>
    <xf numFmtId="0" fontId="0" fillId="5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N° Articoli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14B8A6"/>
              </a:solidFill>
              <a:prstDash val="solid"/>
            </a:ln>
          </spPr>
          <cat>
            <numRef>
              <f>'Riepilogo per Categoria'!$B$5:$B$8</f>
            </numRef>
          </cat>
          <val>
            <numRef>
              <f>'Riepilogo per Categoria'!$C$5:$C$8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Articoli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Prezzo Medio per Categoria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Categoria'!F4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'Riepilogo per Categoria'!$B$5:$B$8</f>
            </numRef>
          </cat>
          <val>
            <numRef>
              <f>'Riepilogo per Categoria'!$F$5:$F$8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Prezzo Medio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11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J4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38" customWidth="1" min="3" max="3"/>
    <col width="20" customWidth="1" min="4" max="4"/>
    <col width="10" customWidth="1" min="5" max="5"/>
    <col width="13" customWidth="1" min="6" max="6"/>
    <col width="13" customWidth="1" min="7" max="7"/>
    <col width="13" customWidth="1" min="8" max="8"/>
    <col width="16" customWidth="1" min="9" max="9"/>
    <col width="14" customWidth="1" min="10" max="10"/>
  </cols>
  <sheetData>
    <row r="1" ht="14" customHeight="1"/>
    <row r="2" ht="50" customHeight="1">
      <c r="A2" s="1" t="inlineStr">
        <is>
          <t>LISTINO PREZZI UFFICIALE</t>
        </is>
      </c>
    </row>
    <row r="3" ht="20" customHeight="1">
      <c r="A3" s="2" t="inlineStr">
        <is>
          <t>Validità: 16/03/2026  |  Tutti i prezzi sono espressi in Euro (€) e si intendono IVA esclusa salvo indicazione contraria</t>
        </is>
      </c>
    </row>
    <row r="4" ht="18" customHeight="1">
      <c r="A4" s="3" t="inlineStr">
        <is>
          <t>Azienda:</t>
        </is>
      </c>
      <c r="B4" s="4" t="inlineStr">
        <is>
          <t>La Tua Azienda S.r.l.</t>
        </is>
      </c>
      <c r="E4" s="3" t="inlineStr">
        <is>
          <t>Valuta in vigore:</t>
        </is>
      </c>
      <c r="G4" s="4" t="inlineStr">
        <is>
          <t>Euro (€)</t>
        </is>
      </c>
      <c r="I4" s="3" t="inlineStr">
        <is>
          <t>Revisione n.:</t>
        </is>
      </c>
      <c r="J4" s="4" t="inlineStr">
        <is>
          <t>1.0</t>
        </is>
      </c>
    </row>
    <row r="5" ht="18" customHeight="1">
      <c r="A5" s="3" t="inlineStr">
        <is>
          <t>Responsabile:</t>
        </is>
      </c>
      <c r="B5" s="5" t="inlineStr">
        <is>
          <t>Ufficio Commerciale</t>
        </is>
      </c>
      <c r="E5" s="3" t="inlineStr">
        <is>
          <t>IVA standard:</t>
        </is>
      </c>
      <c r="G5" s="4" t="inlineStr">
        <is>
          <t>22%</t>
        </is>
      </c>
      <c r="I5" s="3" t="inlineStr">
        <is>
          <t>Data agg.:</t>
        </is>
      </c>
      <c r="J5" s="4" t="inlineStr">
        <is>
          <t>16/03/2026</t>
        </is>
      </c>
    </row>
    <row r="6" ht="14" customHeight="1"/>
    <row r="7" ht="28" customHeight="1">
      <c r="A7" s="6" t="inlineStr">
        <is>
          <t>N°</t>
        </is>
      </c>
      <c r="B7" s="6" t="inlineStr">
        <is>
          <t>Codice Art.</t>
        </is>
      </c>
      <c r="C7" s="6" t="inlineStr">
        <is>
          <t>Descrizione Prodotto / Servizio</t>
        </is>
      </c>
      <c r="D7" s="6" t="inlineStr">
        <is>
          <t>Categoria</t>
        </is>
      </c>
      <c r="E7" s="6" t="inlineStr">
        <is>
          <t>U.M.</t>
        </is>
      </c>
      <c r="F7" s="6" t="inlineStr">
        <is>
          <t>Prezzo Netto €</t>
        </is>
      </c>
      <c r="G7" s="6" t="inlineStr">
        <is>
          <t>Sconto %</t>
        </is>
      </c>
      <c r="H7" s="6" t="inlineStr">
        <is>
          <t>Prezzo Scontato €</t>
        </is>
      </c>
      <c r="I7" s="6" t="inlineStr">
        <is>
          <t>IVA %</t>
        </is>
      </c>
      <c r="J7" s="6" t="inlineStr">
        <is>
          <t>Prezzo IVA Incl. €</t>
        </is>
      </c>
    </row>
    <row r="8" ht="22" customHeight="1">
      <c r="A8" s="7" t="inlineStr">
        <is>
          <t>Prodotti Hardware</t>
        </is>
      </c>
    </row>
    <row r="9" ht="18" customHeight="1">
      <c r="A9" s="8" t="n">
        <v>1</v>
      </c>
      <c r="B9" s="8" t="inlineStr">
        <is>
          <t>HW-001</t>
        </is>
      </c>
      <c r="C9" s="9" t="inlineStr">
        <is>
          <t>Personal Computer Desktop - Intel Core i7, 16GB RAM, 512GB SSD</t>
        </is>
      </c>
      <c r="D9" s="8" t="inlineStr">
        <is>
          <t>Hardware</t>
        </is>
      </c>
      <c r="E9" s="8" t="inlineStr">
        <is>
          <t>PZ</t>
        </is>
      </c>
      <c r="F9" s="10" t="n">
        <v>849</v>
      </c>
      <c r="G9" s="11" t="n">
        <v>5</v>
      </c>
      <c r="H9" s="10">
        <f>F9*(1-G9/100)</f>
        <v/>
      </c>
      <c r="I9" s="12" t="n">
        <v>22</v>
      </c>
      <c r="J9" s="10">
        <f>H9*(1+I9/100)</f>
        <v/>
      </c>
    </row>
    <row r="10" ht="18" customHeight="1">
      <c r="A10" s="13" t="n">
        <v>2</v>
      </c>
      <c r="B10" s="13" t="inlineStr">
        <is>
          <t>HW-002</t>
        </is>
      </c>
      <c r="C10" s="14" t="inlineStr">
        <is>
          <t>Laptop Business 15" - Intel Core i5, 8GB RAM, 256GB SSD</t>
        </is>
      </c>
      <c r="D10" s="13" t="inlineStr">
        <is>
          <t>Hardware</t>
        </is>
      </c>
      <c r="E10" s="13" t="inlineStr">
        <is>
          <t>PZ</t>
        </is>
      </c>
      <c r="F10" s="15" t="n">
        <v>699</v>
      </c>
      <c r="G10" s="16" t="n">
        <v>5</v>
      </c>
      <c r="H10" s="15">
        <f>F10*(1-G10/100)</f>
        <v/>
      </c>
      <c r="I10" s="17" t="n">
        <v>22</v>
      </c>
      <c r="J10" s="15">
        <f>H10*(1+I10/100)</f>
        <v/>
      </c>
    </row>
    <row r="11" ht="18" customHeight="1">
      <c r="A11" s="8" t="n">
        <v>3</v>
      </c>
      <c r="B11" s="8" t="inlineStr">
        <is>
          <t>HW-003</t>
        </is>
      </c>
      <c r="C11" s="9" t="inlineStr">
        <is>
          <t>Monitor LED 27" Full HD, IPS, 75Hz, HDMI/DisplayPort</t>
        </is>
      </c>
      <c r="D11" s="8" t="inlineStr">
        <is>
          <t>Hardware</t>
        </is>
      </c>
      <c r="E11" s="8" t="inlineStr">
        <is>
          <t>PZ</t>
        </is>
      </c>
      <c r="F11" s="10" t="n">
        <v>279</v>
      </c>
      <c r="G11" s="11" t="n">
        <v>3</v>
      </c>
      <c r="H11" s="10">
        <f>F11*(1-G11/100)</f>
        <v/>
      </c>
      <c r="I11" s="12" t="n">
        <v>22</v>
      </c>
      <c r="J11" s="10">
        <f>H11*(1+I11/100)</f>
        <v/>
      </c>
    </row>
    <row r="12" ht="18" customHeight="1">
      <c r="A12" s="13" t="n">
        <v>4</v>
      </c>
      <c r="B12" s="13" t="inlineStr">
        <is>
          <t>HW-004</t>
        </is>
      </c>
      <c r="C12" s="14" t="inlineStr">
        <is>
          <t>Stampante Laser Multifunzione A4 B/N, WiFi, Fronte/Retro</t>
        </is>
      </c>
      <c r="D12" s="13" t="inlineStr">
        <is>
          <t>Hardware</t>
        </is>
      </c>
      <c r="E12" s="13" t="inlineStr">
        <is>
          <t>PZ</t>
        </is>
      </c>
      <c r="F12" s="15" t="n">
        <v>349</v>
      </c>
      <c r="G12" s="16" t="n">
        <v>0</v>
      </c>
      <c r="H12" s="15">
        <f>F12*(1-G12/100)</f>
        <v/>
      </c>
      <c r="I12" s="17" t="n">
        <v>22</v>
      </c>
      <c r="J12" s="15">
        <f>H12*(1+I12/100)</f>
        <v/>
      </c>
    </row>
    <row r="13" ht="18" customHeight="1">
      <c r="A13" s="8" t="n">
        <v>5</v>
      </c>
      <c r="B13" s="8" t="inlineStr">
        <is>
          <t>HW-005</t>
        </is>
      </c>
      <c r="C13" s="9" t="inlineStr">
        <is>
          <t>Tastiera Wireless + Mouse Wireless, set ergonomico</t>
        </is>
      </c>
      <c r="D13" s="8" t="inlineStr">
        <is>
          <t>Hardware</t>
        </is>
      </c>
      <c r="E13" s="8" t="inlineStr">
        <is>
          <t>PZ</t>
        </is>
      </c>
      <c r="F13" s="10" t="n">
        <v>59.9</v>
      </c>
      <c r="G13" s="11" t="n">
        <v>10</v>
      </c>
      <c r="H13" s="10">
        <f>F13*(1-G13/100)</f>
        <v/>
      </c>
      <c r="I13" s="12" t="n">
        <v>22</v>
      </c>
      <c r="J13" s="10">
        <f>H13*(1+I13/100)</f>
        <v/>
      </c>
    </row>
    <row r="14" ht="18" customHeight="1">
      <c r="A14" s="13" t="n">
        <v>6</v>
      </c>
      <c r="B14" s="13" t="inlineStr">
        <is>
          <t>HW-006</t>
        </is>
      </c>
      <c r="C14" s="14" t="inlineStr">
        <is>
          <t>UPS 600VA/360W, protezione sovratensione, display LCD</t>
        </is>
      </c>
      <c r="D14" s="13" t="inlineStr">
        <is>
          <t>Hardware</t>
        </is>
      </c>
      <c r="E14" s="13" t="inlineStr">
        <is>
          <t>PZ</t>
        </is>
      </c>
      <c r="F14" s="15" t="n">
        <v>89</v>
      </c>
      <c r="G14" s="16" t="n">
        <v>0</v>
      </c>
      <c r="H14" s="15">
        <f>F14*(1-G14/100)</f>
        <v/>
      </c>
      <c r="I14" s="17" t="n">
        <v>22</v>
      </c>
      <c r="J14" s="15">
        <f>H14*(1+I14/100)</f>
        <v/>
      </c>
    </row>
    <row r="15" ht="18" customHeight="1">
      <c r="A15" s="8" t="n">
        <v>7</v>
      </c>
      <c r="B15" s="8" t="inlineStr">
        <is>
          <t>HW-007</t>
        </is>
      </c>
      <c r="C15" s="9" t="inlineStr">
        <is>
          <t>Switch di Rete 24 Porte Gigabit, gestibile, rack 19"</t>
        </is>
      </c>
      <c r="D15" s="8" t="inlineStr">
        <is>
          <t>Hardware</t>
        </is>
      </c>
      <c r="E15" s="8" t="inlineStr">
        <is>
          <t>PZ</t>
        </is>
      </c>
      <c r="F15" s="10" t="n">
        <v>189</v>
      </c>
      <c r="G15" s="11" t="n">
        <v>5</v>
      </c>
      <c r="H15" s="10">
        <f>F15*(1-G15/100)</f>
        <v/>
      </c>
      <c r="I15" s="12" t="n">
        <v>22</v>
      </c>
      <c r="J15" s="10">
        <f>H15*(1+I15/100)</f>
        <v/>
      </c>
    </row>
    <row r="16" ht="18" customHeight="1">
      <c r="A16" s="13" t="n">
        <v>8</v>
      </c>
      <c r="B16" s="13" t="inlineStr">
        <is>
          <t>HW-008</t>
        </is>
      </c>
      <c r="C16" s="14" t="inlineStr">
        <is>
          <t>Server Tower Intel Xeon, 32GB ECC, 4x2TB RAID, Win Server</t>
        </is>
      </c>
      <c r="D16" s="13" t="inlineStr">
        <is>
          <t>Hardware</t>
        </is>
      </c>
      <c r="E16" s="13" t="inlineStr">
        <is>
          <t>PZ</t>
        </is>
      </c>
      <c r="F16" s="15" t="n">
        <v>2490</v>
      </c>
      <c r="G16" s="16" t="n">
        <v>3</v>
      </c>
      <c r="H16" s="15">
        <f>F16*(1-G16/100)</f>
        <v/>
      </c>
      <c r="I16" s="17" t="n">
        <v>22</v>
      </c>
      <c r="J16" s="15">
        <f>H16*(1+I16/100)</f>
        <v/>
      </c>
    </row>
    <row r="17" ht="22" customHeight="1">
      <c r="A17" s="7" t="inlineStr">
        <is>
          <t>Software &amp; Licenze</t>
        </is>
      </c>
    </row>
    <row r="18" ht="18" customHeight="1">
      <c r="A18" s="8" t="n">
        <v>9</v>
      </c>
      <c r="B18" s="8" t="inlineStr">
        <is>
          <t>SW-001</t>
        </is>
      </c>
      <c r="C18" s="9" t="inlineStr">
        <is>
          <t>Suite Office Aziendale - Licenza annuale per utente</t>
        </is>
      </c>
      <c r="D18" s="8" t="inlineStr">
        <is>
          <t>Software</t>
        </is>
      </c>
      <c r="E18" s="8" t="inlineStr">
        <is>
          <t>LIC/anno</t>
        </is>
      </c>
      <c r="F18" s="10" t="n">
        <v>149</v>
      </c>
      <c r="G18" s="11" t="n">
        <v>10</v>
      </c>
      <c r="H18" s="10">
        <f>F18*(1-G18/100)</f>
        <v/>
      </c>
      <c r="I18" s="12" t="n">
        <v>22</v>
      </c>
      <c r="J18" s="10">
        <f>H18*(1+I18/100)</f>
        <v/>
      </c>
    </row>
    <row r="19" ht="18" customHeight="1">
      <c r="A19" s="13" t="n">
        <v>10</v>
      </c>
      <c r="B19" s="13" t="inlineStr">
        <is>
          <t>SW-002</t>
        </is>
      </c>
      <c r="C19" s="14" t="inlineStr">
        <is>
          <t>Antivirus Business Endpoint Protection - 1 anno, 1 PC</t>
        </is>
      </c>
      <c r="D19" s="13" t="inlineStr">
        <is>
          <t>Software</t>
        </is>
      </c>
      <c r="E19" s="13" t="inlineStr">
        <is>
          <t>LIC/anno</t>
        </is>
      </c>
      <c r="F19" s="15" t="n">
        <v>39</v>
      </c>
      <c r="G19" s="16" t="n">
        <v>15</v>
      </c>
      <c r="H19" s="15">
        <f>F19*(1-G19/100)</f>
        <v/>
      </c>
      <c r="I19" s="17" t="n">
        <v>22</v>
      </c>
      <c r="J19" s="15">
        <f>H19*(1+I19/100)</f>
        <v/>
      </c>
    </row>
    <row r="20" ht="18" customHeight="1">
      <c r="A20" s="8" t="n">
        <v>11</v>
      </c>
      <c r="B20" s="8" t="inlineStr">
        <is>
          <t>SW-003</t>
        </is>
      </c>
      <c r="C20" s="9" t="inlineStr">
        <is>
          <t>Software Gestionale ERP - modulo base, licenza perpetua</t>
        </is>
      </c>
      <c r="D20" s="8" t="inlineStr">
        <is>
          <t>Software</t>
        </is>
      </c>
      <c r="E20" s="8" t="inlineStr">
        <is>
          <t>LIC</t>
        </is>
      </c>
      <c r="F20" s="10" t="n">
        <v>1800</v>
      </c>
      <c r="G20" s="11" t="n">
        <v>0</v>
      </c>
      <c r="H20" s="10">
        <f>F20*(1-G20/100)</f>
        <v/>
      </c>
      <c r="I20" s="12" t="n">
        <v>22</v>
      </c>
      <c r="J20" s="10">
        <f>H20*(1+I20/100)</f>
        <v/>
      </c>
    </row>
    <row r="21" ht="18" customHeight="1">
      <c r="A21" s="13" t="n">
        <v>12</v>
      </c>
      <c r="B21" s="13" t="inlineStr">
        <is>
          <t>SW-004</t>
        </is>
      </c>
      <c r="C21" s="14" t="inlineStr">
        <is>
          <t>CRM Cloud - Piano Professional, per utente, annuale</t>
        </is>
      </c>
      <c r="D21" s="13" t="inlineStr">
        <is>
          <t>Software</t>
        </is>
      </c>
      <c r="E21" s="13" t="inlineStr">
        <is>
          <t>LIC/anno</t>
        </is>
      </c>
      <c r="F21" s="15" t="n">
        <v>299</v>
      </c>
      <c r="G21" s="16" t="n">
        <v>10</v>
      </c>
      <c r="H21" s="15">
        <f>F21*(1-G21/100)</f>
        <v/>
      </c>
      <c r="I21" s="17" t="n">
        <v>22</v>
      </c>
      <c r="J21" s="15">
        <f>H21*(1+I21/100)</f>
        <v/>
      </c>
    </row>
    <row r="22" ht="18" customHeight="1">
      <c r="A22" s="8" t="n">
        <v>13</v>
      </c>
      <c r="B22" s="8" t="inlineStr">
        <is>
          <t>SW-005</t>
        </is>
      </c>
      <c r="C22" s="9" t="inlineStr">
        <is>
          <t>Sistema di Backup Automatico Cloud, 1TB, annuale</t>
        </is>
      </c>
      <c r="D22" s="8" t="inlineStr">
        <is>
          <t>Software</t>
        </is>
      </c>
      <c r="E22" s="8" t="inlineStr">
        <is>
          <t>LIC/anno</t>
        </is>
      </c>
      <c r="F22" s="10" t="n">
        <v>79</v>
      </c>
      <c r="G22" s="11" t="n">
        <v>5</v>
      </c>
      <c r="H22" s="10">
        <f>F22*(1-G22/100)</f>
        <v/>
      </c>
      <c r="I22" s="12" t="n">
        <v>22</v>
      </c>
      <c r="J22" s="10">
        <f>H22*(1+I22/100)</f>
        <v/>
      </c>
    </row>
    <row r="23" ht="18" customHeight="1">
      <c r="A23" s="13" t="n">
        <v>14</v>
      </c>
      <c r="B23" s="13" t="inlineStr">
        <is>
          <t>SW-006</t>
        </is>
      </c>
      <c r="C23" s="14" t="inlineStr">
        <is>
          <t>Licenza VPN Aziendale - 10 utenti, annuale</t>
        </is>
      </c>
      <c r="D23" s="13" t="inlineStr">
        <is>
          <t>Software</t>
        </is>
      </c>
      <c r="E23" s="13" t="inlineStr">
        <is>
          <t>LIC/anno</t>
        </is>
      </c>
      <c r="F23" s="15" t="n">
        <v>199</v>
      </c>
      <c r="G23" s="16" t="n">
        <v>5</v>
      </c>
      <c r="H23" s="15">
        <f>F23*(1-G23/100)</f>
        <v/>
      </c>
      <c r="I23" s="17" t="n">
        <v>22</v>
      </c>
      <c r="J23" s="15">
        <f>H23*(1+I23/100)</f>
        <v/>
      </c>
    </row>
    <row r="24" ht="22" customHeight="1">
      <c r="A24" s="7" t="inlineStr">
        <is>
          <t>Servizi &amp; Assistenza</t>
        </is>
      </c>
    </row>
    <row r="25" ht="18" customHeight="1">
      <c r="A25" s="8" t="n">
        <v>15</v>
      </c>
      <c r="B25" s="8" t="inlineStr">
        <is>
          <t>SV-001</t>
        </is>
      </c>
      <c r="C25" s="9" t="inlineStr">
        <is>
          <t>Assistenza Tecnica On-Site - tariffa oraria</t>
        </is>
      </c>
      <c r="D25" s="8" t="inlineStr">
        <is>
          <t>Servizi</t>
        </is>
      </c>
      <c r="E25" s="8" t="inlineStr">
        <is>
          <t>ORA</t>
        </is>
      </c>
      <c r="F25" s="10" t="n">
        <v>75</v>
      </c>
      <c r="G25" s="11" t="n">
        <v>0</v>
      </c>
      <c r="H25" s="10">
        <f>F25*(1-G25/100)</f>
        <v/>
      </c>
      <c r="I25" s="12" t="n">
        <v>22</v>
      </c>
      <c r="J25" s="10">
        <f>H25*(1+I25/100)</f>
        <v/>
      </c>
    </row>
    <row r="26" ht="18" customHeight="1">
      <c r="A26" s="13" t="n">
        <v>16</v>
      </c>
      <c r="B26" s="13" t="inlineStr">
        <is>
          <t>SV-002</t>
        </is>
      </c>
      <c r="C26" s="14" t="inlineStr">
        <is>
          <t>Contratto Manutenzione Annuale - fino a 5 postazioni</t>
        </is>
      </c>
      <c r="D26" s="13" t="inlineStr">
        <is>
          <t>Servizi</t>
        </is>
      </c>
      <c r="E26" s="13" t="inlineStr">
        <is>
          <t>CONTR.</t>
        </is>
      </c>
      <c r="F26" s="15" t="n">
        <v>490</v>
      </c>
      <c r="G26" s="16" t="n">
        <v>5</v>
      </c>
      <c r="H26" s="15">
        <f>F26*(1-G26/100)</f>
        <v/>
      </c>
      <c r="I26" s="17" t="n">
        <v>22</v>
      </c>
      <c r="J26" s="15">
        <f>H26*(1+I26/100)</f>
        <v/>
      </c>
    </row>
    <row r="27" ht="18" customHeight="1">
      <c r="A27" s="8" t="n">
        <v>17</v>
      </c>
      <c r="B27" s="8" t="inlineStr">
        <is>
          <t>SV-003</t>
        </is>
      </c>
      <c r="C27" s="9" t="inlineStr">
        <is>
          <t>Installazione e Configurazione PC / Server</t>
        </is>
      </c>
      <c r="D27" s="8" t="inlineStr">
        <is>
          <t>Servizi</t>
        </is>
      </c>
      <c r="E27" s="8" t="inlineStr">
        <is>
          <t>PZ</t>
        </is>
      </c>
      <c r="F27" s="10" t="n">
        <v>120</v>
      </c>
      <c r="G27" s="11" t="n">
        <v>0</v>
      </c>
      <c r="H27" s="10">
        <f>F27*(1-G27/100)</f>
        <v/>
      </c>
      <c r="I27" s="12" t="n">
        <v>22</v>
      </c>
      <c r="J27" s="10">
        <f>H27*(1+I27/100)</f>
        <v/>
      </c>
    </row>
    <row r="28" ht="18" customHeight="1">
      <c r="A28" s="13" t="n">
        <v>18</v>
      </c>
      <c r="B28" s="13" t="inlineStr">
        <is>
          <t>SV-004</t>
        </is>
      </c>
      <c r="C28" s="14" t="inlineStr">
        <is>
          <t>Formazione Utenti - corso base 4 ore, in aula o online</t>
        </is>
      </c>
      <c r="D28" s="13" t="inlineStr">
        <is>
          <t>Servizi</t>
        </is>
      </c>
      <c r="E28" s="13" t="inlineStr">
        <is>
          <t>CORSO</t>
        </is>
      </c>
      <c r="F28" s="15" t="n">
        <v>250</v>
      </c>
      <c r="G28" s="16" t="n">
        <v>10</v>
      </c>
      <c r="H28" s="15">
        <f>F28*(1-G28/100)</f>
        <v/>
      </c>
      <c r="I28" s="17" t="n">
        <v>22</v>
      </c>
      <c r="J28" s="15">
        <f>H28*(1+I28/100)</f>
        <v/>
      </c>
    </row>
    <row r="29" ht="18" customHeight="1">
      <c r="A29" s="8" t="n">
        <v>19</v>
      </c>
      <c r="B29" s="8" t="inlineStr">
        <is>
          <t>SV-005</t>
        </is>
      </c>
      <c r="C29" s="9" t="inlineStr">
        <is>
          <t>Migrazione Dati e Sistema Operativo</t>
        </is>
      </c>
      <c r="D29" s="8" t="inlineStr">
        <is>
          <t>Servizi</t>
        </is>
      </c>
      <c r="E29" s="8" t="inlineStr">
        <is>
          <t>PZ</t>
        </is>
      </c>
      <c r="F29" s="10" t="n">
        <v>95</v>
      </c>
      <c r="G29" s="11" t="n">
        <v>0</v>
      </c>
      <c r="H29" s="10">
        <f>F29*(1-G29/100)</f>
        <v/>
      </c>
      <c r="I29" s="12" t="n">
        <v>22</v>
      </c>
      <c r="J29" s="10">
        <f>H29*(1+I29/100)</f>
        <v/>
      </c>
    </row>
    <row r="30" ht="18" customHeight="1">
      <c r="A30" s="13" t="n">
        <v>20</v>
      </c>
      <c r="B30" s="13" t="inlineStr">
        <is>
          <t>SV-006</t>
        </is>
      </c>
      <c r="C30" s="14" t="inlineStr">
        <is>
          <t>Consulenza IT Strategica - tariffa giornaliera</t>
        </is>
      </c>
      <c r="D30" s="13" t="inlineStr">
        <is>
          <t>Servizi</t>
        </is>
      </c>
      <c r="E30" s="13" t="inlineStr">
        <is>
          <t>GIORNO</t>
        </is>
      </c>
      <c r="F30" s="15" t="n">
        <v>450</v>
      </c>
      <c r="G30" s="16" t="n">
        <v>0</v>
      </c>
      <c r="H30" s="15">
        <f>F30*(1-G30/100)</f>
        <v/>
      </c>
      <c r="I30" s="17" t="n">
        <v>22</v>
      </c>
      <c r="J30" s="15">
        <f>H30*(1+I30/100)</f>
        <v/>
      </c>
    </row>
    <row r="31" ht="18" customHeight="1">
      <c r="A31" s="8" t="n">
        <v>21</v>
      </c>
      <c r="B31" s="8" t="inlineStr">
        <is>
          <t>SV-007</t>
        </is>
      </c>
      <c r="C31" s="9" t="inlineStr">
        <is>
          <t>Supporto Remoto Prioritario - abbonamento mensile</t>
        </is>
      </c>
      <c r="D31" s="8" t="inlineStr">
        <is>
          <t>Servizi</t>
        </is>
      </c>
      <c r="E31" s="8" t="inlineStr">
        <is>
          <t>MESE</t>
        </is>
      </c>
      <c r="F31" s="10" t="n">
        <v>59</v>
      </c>
      <c r="G31" s="11" t="n">
        <v>0</v>
      </c>
      <c r="H31" s="10">
        <f>F31*(1-G31/100)</f>
        <v/>
      </c>
      <c r="I31" s="12" t="n">
        <v>22</v>
      </c>
      <c r="J31" s="10">
        <f>H31*(1+I31/100)</f>
        <v/>
      </c>
    </row>
    <row r="32" ht="22" customHeight="1">
      <c r="A32" s="7" t="inlineStr">
        <is>
          <t>Consumabili &amp; Accessori</t>
        </is>
      </c>
    </row>
    <row r="33" ht="18" customHeight="1">
      <c r="A33" s="8" t="n">
        <v>22</v>
      </c>
      <c r="B33" s="8" t="inlineStr">
        <is>
          <t>CO-001</t>
        </is>
      </c>
      <c r="C33" s="9" t="inlineStr">
        <is>
          <t>Toner Compatibile Laser B/N - resa 3000 pagine</t>
        </is>
      </c>
      <c r="D33" s="8" t="inlineStr">
        <is>
          <t>Consumabili</t>
        </is>
      </c>
      <c r="E33" s="8" t="inlineStr">
        <is>
          <t>PZ</t>
        </is>
      </c>
      <c r="F33" s="10" t="n">
        <v>24.9</v>
      </c>
      <c r="G33" s="11" t="n">
        <v>0</v>
      </c>
      <c r="H33" s="10">
        <f>F33*(1-G33/100)</f>
        <v/>
      </c>
      <c r="I33" s="12" t="n">
        <v>22</v>
      </c>
      <c r="J33" s="10">
        <f>H33*(1+I33/100)</f>
        <v/>
      </c>
    </row>
    <row r="34" ht="18" customHeight="1">
      <c r="A34" s="13" t="n">
        <v>23</v>
      </c>
      <c r="B34" s="13" t="inlineStr">
        <is>
          <t>CO-002</t>
        </is>
      </c>
      <c r="C34" s="14" t="inlineStr">
        <is>
          <t>Carta A4 80g/m² Risma 500 fogli, alta bianchezza</t>
        </is>
      </c>
      <c r="D34" s="13" t="inlineStr">
        <is>
          <t>Consumabili</t>
        </is>
      </c>
      <c r="E34" s="13" t="inlineStr">
        <is>
          <t>RISMA</t>
        </is>
      </c>
      <c r="F34" s="15" t="n">
        <v>5.9</v>
      </c>
      <c r="G34" s="16" t="n">
        <v>5</v>
      </c>
      <c r="H34" s="15">
        <f>F34*(1-G34/100)</f>
        <v/>
      </c>
      <c r="I34" s="17" t="n">
        <v>22</v>
      </c>
      <c r="J34" s="15">
        <f>H34*(1+I34/100)</f>
        <v/>
      </c>
    </row>
    <row r="35" ht="18" customHeight="1">
      <c r="A35" s="8" t="n">
        <v>24</v>
      </c>
      <c r="B35" s="8" t="inlineStr">
        <is>
          <t>CO-003</t>
        </is>
      </c>
      <c r="C35" s="9" t="inlineStr">
        <is>
          <t>Cavo HDMI 2.0 High Speed, 2 metri, 4K/60Hz</t>
        </is>
      </c>
      <c r="D35" s="8" t="inlineStr">
        <is>
          <t>Consumabili</t>
        </is>
      </c>
      <c r="E35" s="8" t="inlineStr">
        <is>
          <t>PZ</t>
        </is>
      </c>
      <c r="F35" s="10" t="n">
        <v>9.9</v>
      </c>
      <c r="G35" s="11" t="n">
        <v>0</v>
      </c>
      <c r="H35" s="10">
        <f>F35*(1-G35/100)</f>
        <v/>
      </c>
      <c r="I35" s="12" t="n">
        <v>22</v>
      </c>
      <c r="J35" s="10">
        <f>H35*(1+I35/100)</f>
        <v/>
      </c>
    </row>
    <row r="36" ht="18" customHeight="1">
      <c r="A36" s="13" t="n">
        <v>25</v>
      </c>
      <c r="B36" s="13" t="inlineStr">
        <is>
          <t>CO-004</t>
        </is>
      </c>
      <c r="C36" s="14" t="inlineStr">
        <is>
          <t>Hub USB-C 7 in 1: HDMI, USB3.0x3, SD, PD 100W</t>
        </is>
      </c>
      <c r="D36" s="13" t="inlineStr">
        <is>
          <t>Consumabili</t>
        </is>
      </c>
      <c r="E36" s="13" t="inlineStr">
        <is>
          <t>PZ</t>
        </is>
      </c>
      <c r="F36" s="15" t="n">
        <v>39.9</v>
      </c>
      <c r="G36" s="16" t="n">
        <v>5</v>
      </c>
      <c r="H36" s="15">
        <f>F36*(1-G36/100)</f>
        <v/>
      </c>
      <c r="I36" s="17" t="n">
        <v>22</v>
      </c>
      <c r="J36" s="15">
        <f>H36*(1+I36/100)</f>
        <v/>
      </c>
    </row>
    <row r="37" ht="18" customHeight="1">
      <c r="A37" s="8" t="n">
        <v>26</v>
      </c>
      <c r="B37" s="8" t="inlineStr">
        <is>
          <t>CO-005</t>
        </is>
      </c>
      <c r="C37" s="9" t="inlineStr">
        <is>
          <t>Cartuccia Inkjet Colore - compatibile, set 4 colori</t>
        </is>
      </c>
      <c r="D37" s="8" t="inlineStr">
        <is>
          <t>Consumabili</t>
        </is>
      </c>
      <c r="E37" s="8" t="inlineStr">
        <is>
          <t>SET</t>
        </is>
      </c>
      <c r="F37" s="10" t="n">
        <v>18.5</v>
      </c>
      <c r="G37" s="11" t="n">
        <v>0</v>
      </c>
      <c r="H37" s="10">
        <f>F37*(1-G37/100)</f>
        <v/>
      </c>
      <c r="I37" s="12" t="n">
        <v>22</v>
      </c>
      <c r="J37" s="10">
        <f>H37*(1+I37/100)</f>
        <v/>
      </c>
    </row>
    <row r="38" ht="18" customHeight="1">
      <c r="A38" s="13" t="n">
        <v>27</v>
      </c>
      <c r="B38" s="13" t="inlineStr">
        <is>
          <t>CO-006</t>
        </is>
      </c>
      <c r="C38" s="14" t="inlineStr">
        <is>
          <t>SSD Esterno Portatile 1TB, USB3.2, fino a 550MB/s</t>
        </is>
      </c>
      <c r="D38" s="13" t="inlineStr">
        <is>
          <t>Consumabili</t>
        </is>
      </c>
      <c r="E38" s="13" t="inlineStr">
        <is>
          <t>PZ</t>
        </is>
      </c>
      <c r="F38" s="15" t="n">
        <v>79.90000000000001</v>
      </c>
      <c r="G38" s="16" t="n">
        <v>5</v>
      </c>
      <c r="H38" s="15">
        <f>F38*(1-G38/100)</f>
        <v/>
      </c>
      <c r="I38" s="17" t="n">
        <v>22</v>
      </c>
      <c r="J38" s="15">
        <f>H38*(1+I38/100)</f>
        <v/>
      </c>
    </row>
    <row r="39" ht="18" customHeight="1">
      <c r="A39" s="8" t="n">
        <v>28</v>
      </c>
      <c r="B39" s="8" t="inlineStr">
        <is>
          <t>CO-007</t>
        </is>
      </c>
      <c r="C39" s="9" t="inlineStr">
        <is>
          <t>Chiavetta USB 3.0 64GB</t>
        </is>
      </c>
      <c r="D39" s="8" t="inlineStr">
        <is>
          <t>Consumabili</t>
        </is>
      </c>
      <c r="E39" s="8" t="inlineStr">
        <is>
          <t>PZ</t>
        </is>
      </c>
      <c r="F39" s="10" t="n">
        <v>12.9</v>
      </c>
      <c r="G39" s="11" t="n">
        <v>0</v>
      </c>
      <c r="H39" s="10">
        <f>F39*(1-G39/100)</f>
        <v/>
      </c>
      <c r="I39" s="12" t="n">
        <v>22</v>
      </c>
      <c r="J39" s="10">
        <f>H39*(1+I39/100)</f>
        <v/>
      </c>
    </row>
    <row r="40" ht="18" customHeight="1">
      <c r="A40" s="18" t="inlineStr">
        <is>
          <t>TOTALE ARTICOLI IN LISTINO:</t>
        </is>
      </c>
      <c r="F40" s="19">
        <f>28</f>
        <v/>
      </c>
      <c r="G40" s="20" t="n"/>
      <c r="H40" s="20" t="n"/>
      <c r="I40" s="20" t="n"/>
      <c r="J40" s="20" t="n"/>
    </row>
    <row r="41" ht="18" customHeight="1"/>
    <row r="42" ht="18" customHeight="1">
      <c r="A42" s="21" t="inlineStr">
        <is>
          <t>ℹ️  NOTE E CONDIZIONI:</t>
        </is>
      </c>
    </row>
    <row r="43" ht="18" customHeight="1">
      <c r="A43" s="22" t="inlineStr">
        <is>
          <t>• I prezzi indicati sono IVA esclusa (aliquota standard 22%), salvo diversa indicazione nella colonna IVA%.</t>
        </is>
      </c>
    </row>
    <row r="44" ht="18" customHeight="1">
      <c r="A44" s="22" t="inlineStr">
        <is>
          <t>• Gli sconti indicati sono applicabili per ordini singoli; contattare l'ufficio commerciale per accordi quadro.</t>
        </is>
      </c>
    </row>
    <row r="45" ht="18" customHeight="1">
      <c r="A45" s="22" t="inlineStr">
        <is>
          <t>• I prezzi possono variare senza preavviso. Fare riferimento alla data di validità indicata in intestazione.</t>
        </is>
      </c>
    </row>
    <row r="46" ht="18" customHeight="1">
      <c r="A46" s="22" t="inlineStr">
        <is>
          <t>• Minimi d'ordine, condizioni di pagamento e spese di trasporto sono definiti nel contratto commerciale.</t>
        </is>
      </c>
    </row>
    <row r="47" ht="18" customHeight="1">
      <c r="A47" s="22" t="inlineStr">
        <is>
          <t>• Per quantità superiori a 10 pezzi richiedere offerta personalizzata.</t>
        </is>
      </c>
    </row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19">
    <mergeCell ref="A2:J2"/>
    <mergeCell ref="A3:J3"/>
    <mergeCell ref="B4:D4"/>
    <mergeCell ref="E4:F4"/>
    <mergeCell ref="G4:H4"/>
    <mergeCell ref="B5:D5"/>
    <mergeCell ref="E5:F5"/>
    <mergeCell ref="G5:H5"/>
    <mergeCell ref="A8:J8"/>
    <mergeCell ref="A17:J17"/>
    <mergeCell ref="A24:J24"/>
    <mergeCell ref="A32:J32"/>
    <mergeCell ref="A40:E40"/>
    <mergeCell ref="A42:J42"/>
    <mergeCell ref="A43:J43"/>
    <mergeCell ref="A44:J44"/>
    <mergeCell ref="A45:J45"/>
    <mergeCell ref="A46:J46"/>
    <mergeCell ref="A47:J47"/>
  </mergeCells>
  <conditionalFormatting sqref="F8:F39">
    <cfRule type="colorScale" priority="1">
      <colorScale>
        <cfvo type="min"/>
        <cfvo type="percentile" val="50"/>
        <cfvo type="max"/>
        <color rgb="00F0FDFA"/>
        <color rgb="0014B8A6"/>
        <color rgb="000F766E"/>
      </colorScale>
    </cfRule>
  </conditionalFormatting>
  <pageMargins left="0.5" right="0.5" top="0.75" bottom="0.75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15" customWidth="1" min="3" max="3"/>
    <col width="15" customWidth="1" min="4" max="4"/>
    <col width="15" customWidth="1" min="5" max="5"/>
    <col width="18" customWidth="1" min="6" max="6"/>
  </cols>
  <sheetData>
    <row r="1" ht="36" customHeight="1">
      <c r="A1" s="23" t="inlineStr">
        <is>
          <t>RIEPILOGO PER CATEGORIA</t>
        </is>
      </c>
    </row>
    <row r="2" ht="16" customHeight="1">
      <c r="A2" s="2" t="inlineStr">
        <is>
          <t>Generato il: 16/03/2026</t>
        </is>
      </c>
    </row>
    <row r="4" ht="26" customHeight="1">
      <c r="A4" s="6" t="inlineStr">
        <is>
          <t>N°</t>
        </is>
      </c>
      <c r="B4" s="6" t="inlineStr">
        <is>
          <t>Categoria</t>
        </is>
      </c>
      <c r="C4" s="6" t="inlineStr">
        <is>
          <t>N° Articoli</t>
        </is>
      </c>
      <c r="D4" s="6" t="inlineStr">
        <is>
          <t>Prezzo Min €</t>
        </is>
      </c>
      <c r="E4" s="6" t="inlineStr">
        <is>
          <t>Prezzo Max €</t>
        </is>
      </c>
      <c r="F4" s="6" t="inlineStr">
        <is>
          <t>Prezzo Medio €</t>
        </is>
      </c>
    </row>
    <row r="5" ht="20" customHeight="1">
      <c r="A5" s="8" t="n">
        <v>1</v>
      </c>
      <c r="B5" s="9" t="inlineStr">
        <is>
          <t>Prodotti Hardware</t>
        </is>
      </c>
      <c r="C5" s="24" t="n">
        <v>8</v>
      </c>
      <c r="D5" s="10" t="n">
        <v>59.9</v>
      </c>
      <c r="E5" s="10" t="n">
        <v>2490</v>
      </c>
      <c r="F5" s="10" t="n">
        <v>625.4875</v>
      </c>
    </row>
    <row r="6" ht="20" customHeight="1">
      <c r="A6" s="13" t="n">
        <v>2</v>
      </c>
      <c r="B6" s="14" t="inlineStr">
        <is>
          <t>Software &amp; Licenze</t>
        </is>
      </c>
      <c r="C6" s="25" t="n">
        <v>6</v>
      </c>
      <c r="D6" s="15" t="n">
        <v>39</v>
      </c>
      <c r="E6" s="15" t="n">
        <v>1800</v>
      </c>
      <c r="F6" s="15" t="n">
        <v>427.5</v>
      </c>
    </row>
    <row r="7" ht="20" customHeight="1">
      <c r="A7" s="8" t="n">
        <v>3</v>
      </c>
      <c r="B7" s="9" t="inlineStr">
        <is>
          <t>Servizi &amp; Assistenza</t>
        </is>
      </c>
      <c r="C7" s="24" t="n">
        <v>7</v>
      </c>
      <c r="D7" s="10" t="n">
        <v>59</v>
      </c>
      <c r="E7" s="10" t="n">
        <v>490</v>
      </c>
      <c r="F7" s="10" t="n">
        <v>219.8571428571429</v>
      </c>
    </row>
    <row r="8" ht="20" customHeight="1">
      <c r="A8" s="13" t="n">
        <v>4</v>
      </c>
      <c r="B8" s="14" t="inlineStr">
        <is>
          <t>Consumabili &amp; Accessori</t>
        </is>
      </c>
      <c r="C8" s="25" t="n">
        <v>7</v>
      </c>
      <c r="D8" s="15" t="n">
        <v>5.9</v>
      </c>
      <c r="E8" s="15" t="n">
        <v>79.90000000000001</v>
      </c>
      <c r="F8" s="15" t="n">
        <v>27.41428571428571</v>
      </c>
    </row>
    <row r="9" ht="22" customHeight="1">
      <c r="A9" s="26" t="n"/>
      <c r="B9" s="27" t="inlineStr">
        <is>
          <t>TOTALE</t>
        </is>
      </c>
      <c r="C9" s="28" t="n">
        <v>28</v>
      </c>
      <c r="D9" s="26" t="n"/>
      <c r="E9" s="26" t="n"/>
      <c r="F9" s="26" t="n"/>
    </row>
  </sheetData>
  <mergeCells count="2">
    <mergeCell ref="A1:F1"/>
    <mergeCell ref="A2:F2"/>
  </mergeCells>
  <pageMargins left="0.5" right="0.5" top="0.75" bottom="0.75" header="0.5" footer="0.5"/>
  <pageSetup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7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" customWidth="1" min="1" max="1"/>
    <col width="14" customWidth="1" min="2" max="2"/>
    <col width="40" customWidth="1" min="3" max="3"/>
    <col width="18" customWidth="1" min="4" max="4"/>
    <col width="10" customWidth="1" min="5" max="5"/>
    <col width="14" customWidth="1" min="6" max="6"/>
    <col width="10" customWidth="1" min="7" max="7"/>
    <col width="14" customWidth="1" min="8" max="8"/>
    <col width="10" customWidth="1" min="9" max="9"/>
    <col width="16" customWidth="1" min="10" max="10"/>
  </cols>
  <sheetData>
    <row r="1" ht="36" customHeight="1">
      <c r="A1" s="23" t="inlineStr">
        <is>
          <t>STRUMENTO DI RICERCA E CALCOLO PREVENTIVO</t>
        </is>
      </c>
    </row>
    <row r="2" ht="16" customHeight="1">
      <c r="A2" s="2" t="inlineStr">
        <is>
          <t>Inserire la quantità nella colonna 'Qtà' e lo sconto aggiuntivo desiderato — Data: 16/03/2026</t>
        </is>
      </c>
    </row>
    <row r="4" ht="22" customHeight="1">
      <c r="A4" s="3" t="inlineStr">
        <is>
          <t>Sconto Addizionale Globale %:</t>
        </is>
      </c>
      <c r="E4" s="29" t="n">
        <v>0</v>
      </c>
      <c r="F4" s="3" t="inlineStr">
        <is>
          <t>Cliente:</t>
        </is>
      </c>
      <c r="G4" s="30" t="inlineStr"/>
    </row>
    <row r="6" ht="26" customHeight="1">
      <c r="A6" s="6" t="inlineStr">
        <is>
          <t>N°</t>
        </is>
      </c>
      <c r="B6" s="6" t="inlineStr">
        <is>
          <t>Codice Art.</t>
        </is>
      </c>
      <c r="C6" s="6" t="inlineStr">
        <is>
          <t>Descrizione</t>
        </is>
      </c>
      <c r="D6" s="6" t="inlineStr">
        <is>
          <t>Categoria</t>
        </is>
      </c>
      <c r="E6" s="6" t="inlineStr">
        <is>
          <t>U.M.</t>
        </is>
      </c>
      <c r="F6" s="6" t="inlineStr">
        <is>
          <t>Prezzo Netto €</t>
        </is>
      </c>
      <c r="G6" s="6" t="inlineStr">
        <is>
          <t>Qtà</t>
        </is>
      </c>
      <c r="H6" s="6" t="inlineStr">
        <is>
          <t>Sconto %</t>
        </is>
      </c>
      <c r="I6" s="6" t="inlineStr">
        <is>
          <t>Sconto Agg. %</t>
        </is>
      </c>
      <c r="J6" s="6" t="inlineStr">
        <is>
          <t>Totale Riga €</t>
        </is>
      </c>
    </row>
    <row r="7" ht="18" customHeight="1">
      <c r="A7" s="8" t="n">
        <v>1</v>
      </c>
      <c r="B7" s="8" t="inlineStr">
        <is>
          <t>HW-001</t>
        </is>
      </c>
      <c r="C7" s="9" t="inlineStr">
        <is>
          <t>Personal Computer Desktop - Intel Core i7, 16GB RAM, 512GB SSD</t>
        </is>
      </c>
      <c r="D7" s="8" t="inlineStr">
        <is>
          <t>Hardware</t>
        </is>
      </c>
      <c r="E7" s="8" t="inlineStr">
        <is>
          <t>PZ</t>
        </is>
      </c>
      <c r="F7" s="10" t="n">
        <v>849</v>
      </c>
      <c r="G7" s="31" t="inlineStr"/>
      <c r="H7" s="11" t="n">
        <v>5</v>
      </c>
      <c r="I7" s="11">
        <f>$E$4</f>
        <v/>
      </c>
      <c r="J7" s="10">
        <f>IF(G7="",0,F7*G7*(1-H7/100)*(1-I7/100))</f>
        <v/>
      </c>
    </row>
    <row r="8" ht="18" customHeight="1">
      <c r="A8" s="13" t="n">
        <v>2</v>
      </c>
      <c r="B8" s="13" t="inlineStr">
        <is>
          <t>HW-002</t>
        </is>
      </c>
      <c r="C8" s="14" t="inlineStr">
        <is>
          <t>Laptop Business 15" - Intel Core i5, 8GB RAM, 256GB SSD</t>
        </is>
      </c>
      <c r="D8" s="13" t="inlineStr">
        <is>
          <t>Hardware</t>
        </is>
      </c>
      <c r="E8" s="13" t="inlineStr">
        <is>
          <t>PZ</t>
        </is>
      </c>
      <c r="F8" s="15" t="n">
        <v>699</v>
      </c>
      <c r="G8" s="31" t="inlineStr"/>
      <c r="H8" s="16" t="n">
        <v>5</v>
      </c>
      <c r="I8" s="16">
        <f>$E$4</f>
        <v/>
      </c>
      <c r="J8" s="15">
        <f>IF(G8="",0,F8*G8*(1-H8/100)*(1-I8/100))</f>
        <v/>
      </c>
    </row>
    <row r="9" ht="18" customHeight="1">
      <c r="A9" s="8" t="n">
        <v>3</v>
      </c>
      <c r="B9" s="8" t="inlineStr">
        <is>
          <t>HW-003</t>
        </is>
      </c>
      <c r="C9" s="9" t="inlineStr">
        <is>
          <t>Monitor LED 27" Full HD, IPS, 75Hz, HDMI/DisplayPort</t>
        </is>
      </c>
      <c r="D9" s="8" t="inlineStr">
        <is>
          <t>Hardware</t>
        </is>
      </c>
      <c r="E9" s="8" t="inlineStr">
        <is>
          <t>PZ</t>
        </is>
      </c>
      <c r="F9" s="10" t="n">
        <v>279</v>
      </c>
      <c r="G9" s="31" t="inlineStr"/>
      <c r="H9" s="11" t="n">
        <v>3</v>
      </c>
      <c r="I9" s="11">
        <f>$E$4</f>
        <v/>
      </c>
      <c r="J9" s="10">
        <f>IF(G9="",0,F9*G9*(1-H9/100)*(1-I9/100))</f>
        <v/>
      </c>
    </row>
    <row r="10" ht="18" customHeight="1">
      <c r="A10" s="13" t="n">
        <v>4</v>
      </c>
      <c r="B10" s="13" t="inlineStr">
        <is>
          <t>HW-004</t>
        </is>
      </c>
      <c r="C10" s="14" t="inlineStr">
        <is>
          <t>Stampante Laser Multifunzione A4 B/N, WiFi, Fronte/Retro</t>
        </is>
      </c>
      <c r="D10" s="13" t="inlineStr">
        <is>
          <t>Hardware</t>
        </is>
      </c>
      <c r="E10" s="13" t="inlineStr">
        <is>
          <t>PZ</t>
        </is>
      </c>
      <c r="F10" s="15" t="n">
        <v>349</v>
      </c>
      <c r="G10" s="31" t="inlineStr"/>
      <c r="H10" s="16" t="n">
        <v>0</v>
      </c>
      <c r="I10" s="16">
        <f>$E$4</f>
        <v/>
      </c>
      <c r="J10" s="15">
        <f>IF(G10="",0,F10*G10*(1-H10/100)*(1-I10/100))</f>
        <v/>
      </c>
    </row>
    <row r="11" ht="18" customHeight="1">
      <c r="A11" s="8" t="n">
        <v>5</v>
      </c>
      <c r="B11" s="8" t="inlineStr">
        <is>
          <t>HW-005</t>
        </is>
      </c>
      <c r="C11" s="9" t="inlineStr">
        <is>
          <t>Tastiera Wireless + Mouse Wireless, set ergonomico</t>
        </is>
      </c>
      <c r="D11" s="8" t="inlineStr">
        <is>
          <t>Hardware</t>
        </is>
      </c>
      <c r="E11" s="8" t="inlineStr">
        <is>
          <t>PZ</t>
        </is>
      </c>
      <c r="F11" s="10" t="n">
        <v>59.9</v>
      </c>
      <c r="G11" s="31" t="inlineStr"/>
      <c r="H11" s="11" t="n">
        <v>10</v>
      </c>
      <c r="I11" s="11">
        <f>$E$4</f>
        <v/>
      </c>
      <c r="J11" s="10">
        <f>IF(G11="",0,F11*G11*(1-H11/100)*(1-I11/100))</f>
        <v/>
      </c>
    </row>
    <row r="12" ht="18" customHeight="1">
      <c r="A12" s="13" t="n">
        <v>6</v>
      </c>
      <c r="B12" s="13" t="inlineStr">
        <is>
          <t>HW-006</t>
        </is>
      </c>
      <c r="C12" s="14" t="inlineStr">
        <is>
          <t>UPS 600VA/360W, protezione sovratensione, display LCD</t>
        </is>
      </c>
      <c r="D12" s="13" t="inlineStr">
        <is>
          <t>Hardware</t>
        </is>
      </c>
      <c r="E12" s="13" t="inlineStr">
        <is>
          <t>PZ</t>
        </is>
      </c>
      <c r="F12" s="15" t="n">
        <v>89</v>
      </c>
      <c r="G12" s="31" t="inlineStr"/>
      <c r="H12" s="16" t="n">
        <v>0</v>
      </c>
      <c r="I12" s="16">
        <f>$E$4</f>
        <v/>
      </c>
      <c r="J12" s="15">
        <f>IF(G12="",0,F12*G12*(1-H12/100)*(1-I12/100))</f>
        <v/>
      </c>
    </row>
    <row r="13" ht="18" customHeight="1">
      <c r="A13" s="8" t="n">
        <v>7</v>
      </c>
      <c r="B13" s="8" t="inlineStr">
        <is>
          <t>HW-007</t>
        </is>
      </c>
      <c r="C13" s="9" t="inlineStr">
        <is>
          <t>Switch di Rete 24 Porte Gigabit, gestibile, rack 19"</t>
        </is>
      </c>
      <c r="D13" s="8" t="inlineStr">
        <is>
          <t>Hardware</t>
        </is>
      </c>
      <c r="E13" s="8" t="inlineStr">
        <is>
          <t>PZ</t>
        </is>
      </c>
      <c r="F13" s="10" t="n">
        <v>189</v>
      </c>
      <c r="G13" s="31" t="inlineStr"/>
      <c r="H13" s="11" t="n">
        <v>5</v>
      </c>
      <c r="I13" s="11">
        <f>$E$4</f>
        <v/>
      </c>
      <c r="J13" s="10">
        <f>IF(G13="",0,F13*G13*(1-H13/100)*(1-I13/100))</f>
        <v/>
      </c>
    </row>
    <row r="14" ht="18" customHeight="1">
      <c r="A14" s="13" t="n">
        <v>8</v>
      </c>
      <c r="B14" s="13" t="inlineStr">
        <is>
          <t>HW-008</t>
        </is>
      </c>
      <c r="C14" s="14" t="inlineStr">
        <is>
          <t>Server Tower Intel Xeon, 32GB ECC, 4x2TB RAID, Win Server</t>
        </is>
      </c>
      <c r="D14" s="13" t="inlineStr">
        <is>
          <t>Hardware</t>
        </is>
      </c>
      <c r="E14" s="13" t="inlineStr">
        <is>
          <t>PZ</t>
        </is>
      </c>
      <c r="F14" s="15" t="n">
        <v>2490</v>
      </c>
      <c r="G14" s="31" t="inlineStr"/>
      <c r="H14" s="16" t="n">
        <v>3</v>
      </c>
      <c r="I14" s="16">
        <f>$E$4</f>
        <v/>
      </c>
      <c r="J14" s="15">
        <f>IF(G14="",0,F14*G14*(1-H14/100)*(1-I14/100))</f>
        <v/>
      </c>
    </row>
    <row r="15" ht="18" customHeight="1">
      <c r="A15" s="8" t="n">
        <v>9</v>
      </c>
      <c r="B15" s="8" t="inlineStr">
        <is>
          <t>SW-001</t>
        </is>
      </c>
      <c r="C15" s="9" t="inlineStr">
        <is>
          <t>Suite Office Aziendale - Licenza annuale per utente</t>
        </is>
      </c>
      <c r="D15" s="8" t="inlineStr">
        <is>
          <t>Software</t>
        </is>
      </c>
      <c r="E15" s="8" t="inlineStr">
        <is>
          <t>LIC/anno</t>
        </is>
      </c>
      <c r="F15" s="10" t="n">
        <v>149</v>
      </c>
      <c r="G15" s="31" t="inlineStr"/>
      <c r="H15" s="11" t="n">
        <v>10</v>
      </c>
      <c r="I15" s="11">
        <f>$E$4</f>
        <v/>
      </c>
      <c r="J15" s="10">
        <f>IF(G15="",0,F15*G15*(1-H15/100)*(1-I15/100))</f>
        <v/>
      </c>
    </row>
    <row r="16" ht="18" customHeight="1">
      <c r="A16" s="13" t="n">
        <v>10</v>
      </c>
      <c r="B16" s="13" t="inlineStr">
        <is>
          <t>SW-002</t>
        </is>
      </c>
      <c r="C16" s="14" t="inlineStr">
        <is>
          <t>Antivirus Business Endpoint Protection - 1 anno, 1 PC</t>
        </is>
      </c>
      <c r="D16" s="13" t="inlineStr">
        <is>
          <t>Software</t>
        </is>
      </c>
      <c r="E16" s="13" t="inlineStr">
        <is>
          <t>LIC/anno</t>
        </is>
      </c>
      <c r="F16" s="15" t="n">
        <v>39</v>
      </c>
      <c r="G16" s="31" t="inlineStr"/>
      <c r="H16" s="16" t="n">
        <v>15</v>
      </c>
      <c r="I16" s="16">
        <f>$E$4</f>
        <v/>
      </c>
      <c r="J16" s="15">
        <f>IF(G16="",0,F16*G16*(1-H16/100)*(1-I16/100))</f>
        <v/>
      </c>
    </row>
    <row r="17" ht="18" customHeight="1">
      <c r="A17" s="8" t="n">
        <v>11</v>
      </c>
      <c r="B17" s="8" t="inlineStr">
        <is>
          <t>SW-003</t>
        </is>
      </c>
      <c r="C17" s="9" t="inlineStr">
        <is>
          <t>Software Gestionale ERP - modulo base, licenza perpetua</t>
        </is>
      </c>
      <c r="D17" s="8" t="inlineStr">
        <is>
          <t>Software</t>
        </is>
      </c>
      <c r="E17" s="8" t="inlineStr">
        <is>
          <t>LIC</t>
        </is>
      </c>
      <c r="F17" s="10" t="n">
        <v>1800</v>
      </c>
      <c r="G17" s="31" t="inlineStr"/>
      <c r="H17" s="11" t="n">
        <v>0</v>
      </c>
      <c r="I17" s="11">
        <f>$E$4</f>
        <v/>
      </c>
      <c r="J17" s="10">
        <f>IF(G17="",0,F17*G17*(1-H17/100)*(1-I17/100))</f>
        <v/>
      </c>
    </row>
    <row r="18" ht="18" customHeight="1">
      <c r="A18" s="13" t="n">
        <v>12</v>
      </c>
      <c r="B18" s="13" t="inlineStr">
        <is>
          <t>SW-004</t>
        </is>
      </c>
      <c r="C18" s="14" t="inlineStr">
        <is>
          <t>CRM Cloud - Piano Professional, per utente, annuale</t>
        </is>
      </c>
      <c r="D18" s="13" t="inlineStr">
        <is>
          <t>Software</t>
        </is>
      </c>
      <c r="E18" s="13" t="inlineStr">
        <is>
          <t>LIC/anno</t>
        </is>
      </c>
      <c r="F18" s="15" t="n">
        <v>299</v>
      </c>
      <c r="G18" s="31" t="inlineStr"/>
      <c r="H18" s="16" t="n">
        <v>10</v>
      </c>
      <c r="I18" s="16">
        <f>$E$4</f>
        <v/>
      </c>
      <c r="J18" s="15">
        <f>IF(G18="",0,F18*G18*(1-H18/100)*(1-I18/100))</f>
        <v/>
      </c>
    </row>
    <row r="19" ht="18" customHeight="1">
      <c r="A19" s="8" t="n">
        <v>13</v>
      </c>
      <c r="B19" s="8" t="inlineStr">
        <is>
          <t>SW-005</t>
        </is>
      </c>
      <c r="C19" s="9" t="inlineStr">
        <is>
          <t>Sistema di Backup Automatico Cloud, 1TB, annuale</t>
        </is>
      </c>
      <c r="D19" s="8" t="inlineStr">
        <is>
          <t>Software</t>
        </is>
      </c>
      <c r="E19" s="8" t="inlineStr">
        <is>
          <t>LIC/anno</t>
        </is>
      </c>
      <c r="F19" s="10" t="n">
        <v>79</v>
      </c>
      <c r="G19" s="31" t="inlineStr"/>
      <c r="H19" s="11" t="n">
        <v>5</v>
      </c>
      <c r="I19" s="11">
        <f>$E$4</f>
        <v/>
      </c>
      <c r="J19" s="10">
        <f>IF(G19="",0,F19*G19*(1-H19/100)*(1-I19/100))</f>
        <v/>
      </c>
    </row>
    <row r="20" ht="18" customHeight="1">
      <c r="A20" s="13" t="n">
        <v>14</v>
      </c>
      <c r="B20" s="13" t="inlineStr">
        <is>
          <t>SW-006</t>
        </is>
      </c>
      <c r="C20" s="14" t="inlineStr">
        <is>
          <t>Licenza VPN Aziendale - 10 utenti, annuale</t>
        </is>
      </c>
      <c r="D20" s="13" t="inlineStr">
        <is>
          <t>Software</t>
        </is>
      </c>
      <c r="E20" s="13" t="inlineStr">
        <is>
          <t>LIC/anno</t>
        </is>
      </c>
      <c r="F20" s="15" t="n">
        <v>199</v>
      </c>
      <c r="G20" s="31" t="inlineStr"/>
      <c r="H20" s="16" t="n">
        <v>5</v>
      </c>
      <c r="I20" s="16">
        <f>$E$4</f>
        <v/>
      </c>
      <c r="J20" s="15">
        <f>IF(G20="",0,F20*G20*(1-H20/100)*(1-I20/100))</f>
        <v/>
      </c>
    </row>
    <row r="21" ht="18" customHeight="1">
      <c r="A21" s="8" t="n">
        <v>15</v>
      </c>
      <c r="B21" s="8" t="inlineStr">
        <is>
          <t>SV-001</t>
        </is>
      </c>
      <c r="C21" s="9" t="inlineStr">
        <is>
          <t>Assistenza Tecnica On-Site - tariffa oraria</t>
        </is>
      </c>
      <c r="D21" s="8" t="inlineStr">
        <is>
          <t>Servizi</t>
        </is>
      </c>
      <c r="E21" s="8" t="inlineStr">
        <is>
          <t>ORA</t>
        </is>
      </c>
      <c r="F21" s="10" t="n">
        <v>75</v>
      </c>
      <c r="G21" s="31" t="inlineStr"/>
      <c r="H21" s="11" t="n">
        <v>0</v>
      </c>
      <c r="I21" s="11">
        <f>$E$4</f>
        <v/>
      </c>
      <c r="J21" s="10">
        <f>IF(G21="",0,F21*G21*(1-H21/100)*(1-I21/100))</f>
        <v/>
      </c>
    </row>
    <row r="22" ht="18" customHeight="1">
      <c r="A22" s="13" t="n">
        <v>16</v>
      </c>
      <c r="B22" s="13" t="inlineStr">
        <is>
          <t>SV-002</t>
        </is>
      </c>
      <c r="C22" s="14" t="inlineStr">
        <is>
          <t>Contratto Manutenzione Annuale - fino a 5 postazioni</t>
        </is>
      </c>
      <c r="D22" s="13" t="inlineStr">
        <is>
          <t>Servizi</t>
        </is>
      </c>
      <c r="E22" s="13" t="inlineStr">
        <is>
          <t>CONTR.</t>
        </is>
      </c>
      <c r="F22" s="15" t="n">
        <v>490</v>
      </c>
      <c r="G22" s="31" t="inlineStr"/>
      <c r="H22" s="16" t="n">
        <v>5</v>
      </c>
      <c r="I22" s="16">
        <f>$E$4</f>
        <v/>
      </c>
      <c r="J22" s="15">
        <f>IF(G22="",0,F22*G22*(1-H22/100)*(1-I22/100))</f>
        <v/>
      </c>
    </row>
    <row r="23" ht="18" customHeight="1">
      <c r="A23" s="8" t="n">
        <v>17</v>
      </c>
      <c r="B23" s="8" t="inlineStr">
        <is>
          <t>SV-003</t>
        </is>
      </c>
      <c r="C23" s="9" t="inlineStr">
        <is>
          <t>Installazione e Configurazione PC / Server</t>
        </is>
      </c>
      <c r="D23" s="8" t="inlineStr">
        <is>
          <t>Servizi</t>
        </is>
      </c>
      <c r="E23" s="8" t="inlineStr">
        <is>
          <t>PZ</t>
        </is>
      </c>
      <c r="F23" s="10" t="n">
        <v>120</v>
      </c>
      <c r="G23" s="31" t="inlineStr"/>
      <c r="H23" s="11" t="n">
        <v>0</v>
      </c>
      <c r="I23" s="11">
        <f>$E$4</f>
        <v/>
      </c>
      <c r="J23" s="10">
        <f>IF(G23="",0,F23*G23*(1-H23/100)*(1-I23/100))</f>
        <v/>
      </c>
    </row>
    <row r="24" ht="18" customHeight="1">
      <c r="A24" s="13" t="n">
        <v>18</v>
      </c>
      <c r="B24" s="13" t="inlineStr">
        <is>
          <t>SV-004</t>
        </is>
      </c>
      <c r="C24" s="14" t="inlineStr">
        <is>
          <t>Formazione Utenti - corso base 4 ore, in aula o online</t>
        </is>
      </c>
      <c r="D24" s="13" t="inlineStr">
        <is>
          <t>Servizi</t>
        </is>
      </c>
      <c r="E24" s="13" t="inlineStr">
        <is>
          <t>CORSO</t>
        </is>
      </c>
      <c r="F24" s="15" t="n">
        <v>250</v>
      </c>
      <c r="G24" s="31" t="inlineStr"/>
      <c r="H24" s="16" t="n">
        <v>10</v>
      </c>
      <c r="I24" s="16">
        <f>$E$4</f>
        <v/>
      </c>
      <c r="J24" s="15">
        <f>IF(G24="",0,F24*G24*(1-H24/100)*(1-I24/100))</f>
        <v/>
      </c>
    </row>
    <row r="25" ht="18" customHeight="1">
      <c r="A25" s="8" t="n">
        <v>19</v>
      </c>
      <c r="B25" s="8" t="inlineStr">
        <is>
          <t>SV-005</t>
        </is>
      </c>
      <c r="C25" s="9" t="inlineStr">
        <is>
          <t>Migrazione Dati e Sistema Operativo</t>
        </is>
      </c>
      <c r="D25" s="8" t="inlineStr">
        <is>
          <t>Servizi</t>
        </is>
      </c>
      <c r="E25" s="8" t="inlineStr">
        <is>
          <t>PZ</t>
        </is>
      </c>
      <c r="F25" s="10" t="n">
        <v>95</v>
      </c>
      <c r="G25" s="31" t="inlineStr"/>
      <c r="H25" s="11" t="n">
        <v>0</v>
      </c>
      <c r="I25" s="11">
        <f>$E$4</f>
        <v/>
      </c>
      <c r="J25" s="10">
        <f>IF(G25="",0,F25*G25*(1-H25/100)*(1-I25/100))</f>
        <v/>
      </c>
    </row>
    <row r="26" ht="18" customHeight="1">
      <c r="A26" s="13" t="n">
        <v>20</v>
      </c>
      <c r="B26" s="13" t="inlineStr">
        <is>
          <t>SV-006</t>
        </is>
      </c>
      <c r="C26" s="14" t="inlineStr">
        <is>
          <t>Consulenza IT Strategica - tariffa giornaliera</t>
        </is>
      </c>
      <c r="D26" s="13" t="inlineStr">
        <is>
          <t>Servizi</t>
        </is>
      </c>
      <c r="E26" s="13" t="inlineStr">
        <is>
          <t>GIORNO</t>
        </is>
      </c>
      <c r="F26" s="15" t="n">
        <v>450</v>
      </c>
      <c r="G26" s="31" t="inlineStr"/>
      <c r="H26" s="16" t="n">
        <v>0</v>
      </c>
      <c r="I26" s="16">
        <f>$E$4</f>
        <v/>
      </c>
      <c r="J26" s="15">
        <f>IF(G26="",0,F26*G26*(1-H26/100)*(1-I26/100))</f>
        <v/>
      </c>
    </row>
    <row r="27" ht="18" customHeight="1">
      <c r="A27" s="8" t="n">
        <v>21</v>
      </c>
      <c r="B27" s="8" t="inlineStr">
        <is>
          <t>SV-007</t>
        </is>
      </c>
      <c r="C27" s="9" t="inlineStr">
        <is>
          <t>Supporto Remoto Prioritario - abbonamento mensile</t>
        </is>
      </c>
      <c r="D27" s="8" t="inlineStr">
        <is>
          <t>Servizi</t>
        </is>
      </c>
      <c r="E27" s="8" t="inlineStr">
        <is>
          <t>MESE</t>
        </is>
      </c>
      <c r="F27" s="10" t="n">
        <v>59</v>
      </c>
      <c r="G27" s="31" t="inlineStr"/>
      <c r="H27" s="11" t="n">
        <v>0</v>
      </c>
      <c r="I27" s="11">
        <f>$E$4</f>
        <v/>
      </c>
      <c r="J27" s="10">
        <f>IF(G27="",0,F27*G27*(1-H27/100)*(1-I27/100))</f>
        <v/>
      </c>
    </row>
    <row r="28" ht="18" customHeight="1">
      <c r="A28" s="13" t="n">
        <v>22</v>
      </c>
      <c r="B28" s="13" t="inlineStr">
        <is>
          <t>CO-001</t>
        </is>
      </c>
      <c r="C28" s="14" t="inlineStr">
        <is>
          <t>Toner Compatibile Laser B/N - resa 3000 pagine</t>
        </is>
      </c>
      <c r="D28" s="13" t="inlineStr">
        <is>
          <t>Consumabili</t>
        </is>
      </c>
      <c r="E28" s="13" t="inlineStr">
        <is>
          <t>PZ</t>
        </is>
      </c>
      <c r="F28" s="15" t="n">
        <v>24.9</v>
      </c>
      <c r="G28" s="31" t="inlineStr"/>
      <c r="H28" s="16" t="n">
        <v>0</v>
      </c>
      <c r="I28" s="16">
        <f>$E$4</f>
        <v/>
      </c>
      <c r="J28" s="15">
        <f>IF(G28="",0,F28*G28*(1-H28/100)*(1-I28/100))</f>
        <v/>
      </c>
    </row>
    <row r="29" ht="18" customHeight="1">
      <c r="A29" s="8" t="n">
        <v>23</v>
      </c>
      <c r="B29" s="8" t="inlineStr">
        <is>
          <t>CO-002</t>
        </is>
      </c>
      <c r="C29" s="9" t="inlineStr">
        <is>
          <t>Carta A4 80g/m² Risma 500 fogli, alta bianchezza</t>
        </is>
      </c>
      <c r="D29" s="8" t="inlineStr">
        <is>
          <t>Consumabili</t>
        </is>
      </c>
      <c r="E29" s="8" t="inlineStr">
        <is>
          <t>RISMA</t>
        </is>
      </c>
      <c r="F29" s="10" t="n">
        <v>5.9</v>
      </c>
      <c r="G29" s="31" t="inlineStr"/>
      <c r="H29" s="11" t="n">
        <v>5</v>
      </c>
      <c r="I29" s="11">
        <f>$E$4</f>
        <v/>
      </c>
      <c r="J29" s="10">
        <f>IF(G29="",0,F29*G29*(1-H29/100)*(1-I29/100))</f>
        <v/>
      </c>
    </row>
    <row r="30" ht="18" customHeight="1">
      <c r="A30" s="13" t="n">
        <v>24</v>
      </c>
      <c r="B30" s="13" t="inlineStr">
        <is>
          <t>CO-003</t>
        </is>
      </c>
      <c r="C30" s="14" t="inlineStr">
        <is>
          <t>Cavo HDMI 2.0 High Speed, 2 metri, 4K/60Hz</t>
        </is>
      </c>
      <c r="D30" s="13" t="inlineStr">
        <is>
          <t>Consumabili</t>
        </is>
      </c>
      <c r="E30" s="13" t="inlineStr">
        <is>
          <t>PZ</t>
        </is>
      </c>
      <c r="F30" s="15" t="n">
        <v>9.9</v>
      </c>
      <c r="G30" s="31" t="inlineStr"/>
      <c r="H30" s="16" t="n">
        <v>0</v>
      </c>
      <c r="I30" s="16">
        <f>$E$4</f>
        <v/>
      </c>
      <c r="J30" s="15">
        <f>IF(G30="",0,F30*G30*(1-H30/100)*(1-I30/100))</f>
        <v/>
      </c>
    </row>
    <row r="31" ht="18" customHeight="1">
      <c r="A31" s="8" t="n">
        <v>25</v>
      </c>
      <c r="B31" s="8" t="inlineStr">
        <is>
          <t>CO-004</t>
        </is>
      </c>
      <c r="C31" s="9" t="inlineStr">
        <is>
          <t>Hub USB-C 7 in 1: HDMI, USB3.0x3, SD, PD 100W</t>
        </is>
      </c>
      <c r="D31" s="8" t="inlineStr">
        <is>
          <t>Consumabili</t>
        </is>
      </c>
      <c r="E31" s="8" t="inlineStr">
        <is>
          <t>PZ</t>
        </is>
      </c>
      <c r="F31" s="10" t="n">
        <v>39.9</v>
      </c>
      <c r="G31" s="31" t="inlineStr"/>
      <c r="H31" s="11" t="n">
        <v>5</v>
      </c>
      <c r="I31" s="11">
        <f>$E$4</f>
        <v/>
      </c>
      <c r="J31" s="10">
        <f>IF(G31="",0,F31*G31*(1-H31/100)*(1-I31/100))</f>
        <v/>
      </c>
    </row>
    <row r="32" ht="18" customHeight="1">
      <c r="A32" s="13" t="n">
        <v>26</v>
      </c>
      <c r="B32" s="13" t="inlineStr">
        <is>
          <t>CO-005</t>
        </is>
      </c>
      <c r="C32" s="14" t="inlineStr">
        <is>
          <t>Cartuccia Inkjet Colore - compatibile, set 4 colori</t>
        </is>
      </c>
      <c r="D32" s="13" t="inlineStr">
        <is>
          <t>Consumabili</t>
        </is>
      </c>
      <c r="E32" s="13" t="inlineStr">
        <is>
          <t>SET</t>
        </is>
      </c>
      <c r="F32" s="15" t="n">
        <v>18.5</v>
      </c>
      <c r="G32" s="31" t="inlineStr"/>
      <c r="H32" s="16" t="n">
        <v>0</v>
      </c>
      <c r="I32" s="16">
        <f>$E$4</f>
        <v/>
      </c>
      <c r="J32" s="15">
        <f>IF(G32="",0,F32*G32*(1-H32/100)*(1-I32/100))</f>
        <v/>
      </c>
    </row>
    <row r="33" ht="18" customHeight="1">
      <c r="A33" s="8" t="n">
        <v>27</v>
      </c>
      <c r="B33" s="8" t="inlineStr">
        <is>
          <t>CO-006</t>
        </is>
      </c>
      <c r="C33" s="9" t="inlineStr">
        <is>
          <t>SSD Esterno Portatile 1TB, USB3.2, fino a 550MB/s</t>
        </is>
      </c>
      <c r="D33" s="8" t="inlineStr">
        <is>
          <t>Consumabili</t>
        </is>
      </c>
      <c r="E33" s="8" t="inlineStr">
        <is>
          <t>PZ</t>
        </is>
      </c>
      <c r="F33" s="10" t="n">
        <v>79.90000000000001</v>
      </c>
      <c r="G33" s="31" t="inlineStr"/>
      <c r="H33" s="11" t="n">
        <v>5</v>
      </c>
      <c r="I33" s="11">
        <f>$E$4</f>
        <v/>
      </c>
      <c r="J33" s="10">
        <f>IF(G33="",0,F33*G33*(1-H33/100)*(1-I33/100))</f>
        <v/>
      </c>
    </row>
    <row r="34" ht="18" customHeight="1">
      <c r="A34" s="13" t="n">
        <v>28</v>
      </c>
      <c r="B34" s="13" t="inlineStr">
        <is>
          <t>CO-007</t>
        </is>
      </c>
      <c r="C34" s="14" t="inlineStr">
        <is>
          <t>Chiavetta USB 3.0 64GB</t>
        </is>
      </c>
      <c r="D34" s="13" t="inlineStr">
        <is>
          <t>Consumabili</t>
        </is>
      </c>
      <c r="E34" s="13" t="inlineStr">
        <is>
          <t>PZ</t>
        </is>
      </c>
      <c r="F34" s="15" t="n">
        <v>12.9</v>
      </c>
      <c r="G34" s="31" t="inlineStr"/>
      <c r="H34" s="16" t="n">
        <v>0</v>
      </c>
      <c r="I34" s="16">
        <f>$E$4</f>
        <v/>
      </c>
      <c r="J34" s="15">
        <f>IF(G34="",0,F34*G34*(1-H34/100)*(1-I34/100))</f>
        <v/>
      </c>
    </row>
    <row r="35" ht="26" customHeight="1">
      <c r="A35" s="32" t="inlineStr">
        <is>
          <t>TOTALE PREVENTIVO:</t>
        </is>
      </c>
      <c r="J35" s="33">
        <f>SUM(J7:J34)</f>
        <v/>
      </c>
    </row>
    <row r="36" ht="22" customHeight="1">
      <c r="A36" s="18" t="inlineStr">
        <is>
          <t>IVA 22%:</t>
        </is>
      </c>
      <c r="J36" s="34">
        <f>J35*0.22</f>
        <v/>
      </c>
    </row>
    <row r="37" ht="26" customHeight="1">
      <c r="A37" s="35" t="inlineStr">
        <is>
          <t>TOTALE IVA INCLUSA:</t>
        </is>
      </c>
      <c r="J37" s="36">
        <f>J35+J36</f>
        <v/>
      </c>
    </row>
  </sheetData>
  <mergeCells count="7">
    <mergeCell ref="A1:J1"/>
    <mergeCell ref="A2:J2"/>
    <mergeCell ref="A4:D4"/>
    <mergeCell ref="G4:J4"/>
    <mergeCell ref="A35:I35"/>
    <mergeCell ref="A36:I36"/>
    <mergeCell ref="A37:I37"/>
  </mergeCells>
  <dataValidations count="1">
    <dataValidation sqref="G7:G34" showErrorMessage="1" showInputMessage="1" allowBlank="0" errorTitle="Valore non valido" error="Inserire un numero maggiore o uguale a zero." type="decimal" operator="greaterThanOrEqual">
      <formula1>0</formula1>
    </dataValidation>
  </dataValidations>
  <pageMargins left="0.5" right="0.5" top="0.75" bottom="0.75" header="0.5" footer="0.5"/>
  <pageSetup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65" customWidth="1" min="3" max="3"/>
    <col width="15" customWidth="1" min="4" max="4"/>
  </cols>
  <sheetData>
    <row r="1" ht="40" customHeight="1">
      <c r="A1" s="37" t="inlineStr">
        <is>
          <t>GUIDA ALL'UTILIZZO DEL LISTINO PREZZI</t>
        </is>
      </c>
    </row>
    <row r="2" ht="16" customHeight="1">
      <c r="A2" s="2" t="inlineStr">
        <is>
          <t>Documento generato il 16/03/2026 — Versione 1.0</t>
        </is>
      </c>
    </row>
    <row r="4" ht="26" customHeight="1">
      <c r="A4" s="7" t="inlineStr">
        <is>
          <t>STRUTTURA DEL DOCUMENTO</t>
        </is>
      </c>
    </row>
    <row r="5" ht="42" customHeight="1">
      <c r="A5" s="38" t="n"/>
      <c r="B5" s="39" t="inlineStr">
        <is>
          <t>📋 Foglio «Listino Prezzi»</t>
        </is>
      </c>
      <c r="C5" s="40" t="inlineStr">
        <is>
          <t>Contiene il catalogo completo dei prodotti e servizi con prezzi netti, sconti standard e prezzi IVA inclusa. I prezzi evidenziati in verde più intenso nella colonna Prezzo Netto indicano i prodotti con prezzo più elevato.</t>
        </is>
      </c>
      <c r="D5" s="41" t="n"/>
    </row>
    <row r="6" ht="42" customHeight="1">
      <c r="A6" s="38" t="n"/>
      <c r="B6" s="39" t="inlineStr">
        <is>
          <t>📊 Foglio «Riepilogo per Categoria»</t>
        </is>
      </c>
      <c r="C6" s="40" t="inlineStr">
        <is>
          <t>Offre una panoramica aggregata del listino suddivisa per categorie merceologiche, con indicatori statistici (minimo, massimo, media) e grafici riassuntivi.</t>
        </is>
      </c>
      <c r="D6" s="41" t="n"/>
    </row>
    <row r="7" ht="42" customHeight="1">
      <c r="A7" s="38" t="n"/>
      <c r="B7" s="39" t="inlineStr">
        <is>
          <t>🔍 Foglio «Ricerca Prezzi»</t>
        </is>
      </c>
      <c r="C7" s="40" t="inlineStr">
        <is>
          <t>Strumento interattivo per calcolare preventivi. Inserire le quantità desiderate nella colonna evidenziata in giallo e il sistema calcolerà automaticamente i totali.</t>
        </is>
      </c>
      <c r="D7" s="41" t="n"/>
    </row>
    <row r="9" ht="26" customHeight="1">
      <c r="A9" s="7" t="inlineStr">
        <is>
          <t>COME UTILIZZARE IL FOGLIO «RICERCA PREZZI»</t>
        </is>
      </c>
    </row>
    <row r="10" ht="42" customHeight="1">
      <c r="A10" s="38" t="n"/>
      <c r="B10" s="39" t="inlineStr">
        <is>
          <t>Passo 1 — Cliente</t>
        </is>
      </c>
      <c r="C10" s="40" t="inlineStr">
        <is>
          <t>Inserire il nome del cliente nella cella evidenziata in giallo nella riga 4 (campo «Cliente»).</t>
        </is>
      </c>
      <c r="D10" s="41" t="n"/>
    </row>
    <row r="11" ht="42" customHeight="1">
      <c r="A11" s="38" t="n"/>
      <c r="B11" s="39" t="inlineStr">
        <is>
          <t>Passo 2 — Sconto Addizionale</t>
        </is>
      </c>
      <c r="C11" s="40" t="inlineStr">
        <is>
          <t>Se applicabile, inserire nella cella E4 la percentuale di sconto aggiuntivo da applicare uniformemente a tutti i prodotti.</t>
        </is>
      </c>
      <c r="D11" s="41" t="n"/>
    </row>
    <row r="12" ht="42" customHeight="1">
      <c r="A12" s="38" t="n"/>
      <c r="B12" s="39" t="inlineStr">
        <is>
          <t>Passo 3 — Quantità</t>
        </is>
      </c>
      <c r="C12" s="40" t="inlineStr">
        <is>
          <t>Nella colonna «Qtà» (colonna G, evidenziata in giallo), inserire la quantità per ciascun prodotto di interesse. Lasciare 0 o vuoto per i prodotti non inclusi nel preventivo.</t>
        </is>
      </c>
      <c r="D12" s="41" t="n"/>
    </row>
    <row r="13" ht="42" customHeight="1">
      <c r="A13" s="38" t="n"/>
      <c r="B13" s="39" t="inlineStr">
        <is>
          <t>Passo 4 — Totali</t>
        </is>
      </c>
      <c r="C13" s="40" t="inlineStr">
        <is>
          <t>I totali di riga, il subtotale, l'IVA e il totale IVA inclusa vengono calcolati automaticamente. Non modificare le colonne con formule (sfondo bianco o verde chiaro).</t>
        </is>
      </c>
      <c r="D13" s="41" t="n"/>
    </row>
    <row r="15" ht="26" customHeight="1">
      <c r="A15" s="7" t="inlineStr">
        <is>
          <t>NOTE SUI PREZZI E SCONTI</t>
        </is>
      </c>
    </row>
    <row r="16" ht="42" customHeight="1">
      <c r="A16" s="38" t="n"/>
      <c r="B16" s="39" t="inlineStr">
        <is>
          <t>Prezzi IVA Esclusa</t>
        </is>
      </c>
      <c r="C16" s="40" t="inlineStr">
        <is>
          <t>Tutti i prezzi del listino sono da intendersi IVA esclusa, salvo diversa indicazione nella colonna IVA%. L'aliquota standard applicata è il 22%.</t>
        </is>
      </c>
      <c r="D16" s="41" t="n"/>
    </row>
    <row r="17" ht="42" customHeight="1">
      <c r="A17" s="38" t="n"/>
      <c r="B17" s="39" t="inlineStr">
        <is>
          <t>Sconti di Listino</t>
        </is>
      </c>
      <c r="C17" s="40" t="inlineStr">
        <is>
          <t>La colonna «Sconto %» riporta gli sconti standard già previsti dal listino per ciascun prodotto. Tali sconti sono già incorporati nel «Prezzo Scontato €».</t>
        </is>
      </c>
      <c r="D17" s="41" t="n"/>
    </row>
    <row r="18" ht="42" customHeight="1">
      <c r="A18" s="38" t="n"/>
      <c r="B18" s="39" t="inlineStr">
        <is>
          <t>Sconti Aggiuntivi</t>
        </is>
      </c>
      <c r="C18" s="40" t="inlineStr">
        <is>
          <t>Sconti aggiuntivi rispetto al listino devono essere concordati con l'ufficio commerciale e autorizzati dalla direzione vendite.</t>
        </is>
      </c>
      <c r="D18" s="41" t="n"/>
    </row>
    <row r="19" ht="42" customHeight="1">
      <c r="A19" s="38" t="n"/>
      <c r="B19" s="39" t="inlineStr">
        <is>
          <t>Prezzi per Grandi Quantità</t>
        </is>
      </c>
      <c r="C19" s="40" t="inlineStr">
        <is>
          <t>Per ordini superiori a 10 unità dello stesso articolo, contattare l'ufficio commerciale per un'offerta personalizzata.</t>
        </is>
      </c>
      <c r="D19" s="41" t="n"/>
    </row>
    <row r="21" ht="26" customHeight="1">
      <c r="A21" s="7" t="inlineStr">
        <is>
          <t>AGGIORNAMENTO E MANUTENZIONE</t>
        </is>
      </c>
    </row>
    <row r="22" ht="42" customHeight="1">
      <c r="A22" s="38" t="n"/>
      <c r="B22" s="39" t="inlineStr">
        <is>
          <t>Aggiornare il listino</t>
        </is>
      </c>
      <c r="C22" s="40" t="inlineStr">
        <is>
          <t>Per aggiornare i prezzi, modificare i valori nella colonna F del foglio «Listino Prezzi». Le formule nelle colonne H e J si aggiorneranno automaticamente.</t>
        </is>
      </c>
      <c r="D22" s="41" t="n"/>
    </row>
    <row r="23" ht="42" customHeight="1">
      <c r="A23" s="38" t="n"/>
      <c r="B23" s="39" t="inlineStr">
        <is>
          <t>Aggiungere prodotti</t>
        </is>
      </c>
      <c r="C23" s="40" t="inlineStr">
        <is>
          <t>Inserire nuove righe copiando il formato delle righe esistenti. Aggiornare i riferimenti nelle formule di totale del foglio «Ricerca Prezzi» di conseguenza.</t>
        </is>
      </c>
      <c r="D23" s="41" t="n"/>
    </row>
    <row r="24" ht="42" customHeight="1">
      <c r="A24" s="38" t="n"/>
      <c r="B24" s="39" t="inlineStr">
        <is>
          <t>Protezione del documento</t>
        </is>
      </c>
      <c r="C24" s="40" t="inlineStr">
        <is>
          <t>Si raccomanda di proteggere i fogli dopo la configurazione per evitare modifiche accidentali alle formule, lasciando editabili solo le celle di input (sfondo giallo).</t>
        </is>
      </c>
      <c r="D24" s="41" t="n"/>
    </row>
    <row r="25" ht="42" customHeight="1">
      <c r="A25" s="38" t="n"/>
      <c r="B25" s="39" t="inlineStr">
        <is>
          <t>Distribuzione</t>
        </is>
      </c>
      <c r="C25" s="40" t="inlineStr">
        <is>
          <t>Prima di distribuire il listino a clienti o partner, verificare che tutti i prezzi siano aggiornati e che la data di validità in intestazione sia corretta.</t>
        </is>
      </c>
      <c r="D25" s="41" t="n"/>
    </row>
  </sheetData>
  <mergeCells count="6">
    <mergeCell ref="A1:D1"/>
    <mergeCell ref="A2:D2"/>
    <mergeCell ref="A4:D4"/>
    <mergeCell ref="A9:D9"/>
    <mergeCell ref="A15:D15"/>
    <mergeCell ref="A21:D21"/>
  </mergeCells>
  <pageMargins left="0.5" right="0.5" top="0.75" bottom="0.75" header="0.5" footer="0.5"/>
  <pageSetup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2026-03-16T10:44:54Z</dcterms:created>
  <dcterms:modified xmlns:dcterms="http://purl.org/dc/terms/" xmlns:xsi="http://www.w3.org/2001/XMLSchema-instance" xsi:type="dcterms:W3CDTF">2026-03-16T10:44:54Z</dcterms:modified>
</cp:coreProperties>
</file>