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omputo Metrico" sheetId="1" state="visible" r:id="rId1"/>
    <sheet xmlns:r="http://schemas.openxmlformats.org/officeDocument/2006/relationships" name="Riepilogo per Categoria" sheetId="2" state="visible" r:id="rId2"/>
    <sheet xmlns:r="http://schemas.openxmlformats.org/officeDocument/2006/relationships" name="Prezziario di Riferimento" sheetId="3" state="visible" r:id="rId3"/>
    <sheet xmlns:r="http://schemas.openxmlformats.org/officeDocument/2006/relationships" name="Parametri" sheetId="4" state="visible" r:id="rId4"/>
    <sheet xmlns:r="http://schemas.openxmlformats.org/officeDocument/2006/relationships" name="Istruzioni" sheetId="5" state="visible" r:id="rId5"/>
  </sheets>
  <definedNames>
    <definedName name="_xlnm.Print_Titles" localSheetId="0">'Computo Metrico'!1:7</definedName>
    <definedName name="_xlnm.Print_Titles" localSheetId="2">'Prezziario di Riferimento'!1:3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b val="1"/>
      <sz val="10"/>
    </font>
    <font>
      <name val="Calibri"/>
      <sz val="10"/>
    </font>
    <font>
      <name val="Calibri"/>
      <b val="1"/>
      <color rgb="00FFFFFF"/>
      <sz val="11"/>
    </font>
    <font>
      <name val="Calibri"/>
      <b val="1"/>
      <color rgb="00FFFFFF"/>
      <sz val="10"/>
    </font>
    <font>
      <name val="Calibri"/>
      <sz val="9"/>
    </font>
  </fonts>
  <fills count="8">
    <fill>
      <patternFill/>
    </fill>
    <fill>
      <patternFill patternType="gray125"/>
    </fill>
    <fill>
      <patternFill patternType="solid">
        <fgColor rgb="000F766E"/>
      </patternFill>
    </fill>
    <fill>
      <patternFill patternType="solid">
        <fgColor rgb="00F8FAFC"/>
      </patternFill>
    </fill>
    <fill>
      <patternFill patternType="solid">
        <fgColor rgb="00FFFBEB"/>
      </patternFill>
    </fill>
    <fill>
      <patternFill patternType="solid">
        <fgColor rgb="00F0FDFA"/>
      </patternFill>
    </fill>
    <fill>
      <patternFill patternType="solid">
        <fgColor rgb="0014B8A6"/>
      </patternFill>
    </fill>
    <fill>
      <patternFill patternType="solid">
        <fgColor rgb="00FFFFFF"/>
      </patternFill>
    </fill>
  </fills>
  <borders count="7">
    <border>
      <left/>
      <right/>
      <top/>
      <bottom/>
      <diagonal/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  <border>
      <left/>
      <right/>
      <top style="thin">
        <color rgb="00CBD5E1"/>
      </top>
      <bottom/>
      <diagonal/>
    </border>
    <border>
      <left/>
      <right style="thin">
        <color rgb="00CBD5E1"/>
      </right>
      <top style="thin">
        <color rgb="00CBD5E1"/>
      </top>
      <bottom/>
      <diagonal/>
    </border>
    <border>
      <left/>
      <right/>
      <top style="thin">
        <color rgb="00CBD5E1"/>
      </top>
      <bottom style="thin">
        <color rgb="00CBD5E1"/>
      </bottom>
      <diagonal/>
    </border>
    <border>
      <left/>
      <right style="thin">
        <color rgb="00CBD5E1"/>
      </right>
      <top style="thin">
        <color rgb="00CBD5E1"/>
      </top>
      <bottom style="thin">
        <color rgb="00CBD5E1"/>
      </bottom>
      <diagonal/>
    </border>
    <border>
      <left style="medium">
        <color rgb="000F766E"/>
      </left>
      <right style="medium">
        <color rgb="000F766E"/>
      </right>
      <top style="medium">
        <color rgb="000F766E"/>
      </top>
      <bottom style="medium">
        <color rgb="000F766E"/>
      </bottom>
    </border>
  </borders>
  <cellStyleXfs count="1">
    <xf numFmtId="0" fontId="0" fillId="0" borderId="0"/>
  </cellStyleXfs>
  <cellXfs count="40">
    <xf numFmtId="0" fontId="0" fillId="0" borderId="0" pivotButton="0" quotePrefix="0" xfId="0"/>
    <xf numFmtId="0" fontId="1" fillId="2" borderId="0" applyAlignment="1" pivotButton="0" quotePrefix="0" xfId="0">
      <alignment horizontal="center" vertical="center" wrapText="1"/>
    </xf>
    <xf numFmtId="0" fontId="2" fillId="3" borderId="1" applyAlignment="1" pivotButton="0" quotePrefix="0" xfId="0">
      <alignment horizontal="left" vertical="center" wrapText="1"/>
    </xf>
    <xf numFmtId="0" fontId="3" fillId="4" borderId="1" applyAlignment="1" pivotButton="0" quotePrefix="0" xfId="0">
      <alignment horizontal="left" vertical="center" wrapText="1"/>
    </xf>
    <xf numFmtId="0" fontId="0" fillId="0" borderId="4" pivotButton="0" quotePrefix="0" xfId="0"/>
    <xf numFmtId="0" fontId="0" fillId="0" borderId="5" pivotButton="0" quotePrefix="0" xfId="0"/>
    <xf numFmtId="0" fontId="3" fillId="4" borderId="1" applyAlignment="1" pivotButton="0" quotePrefix="0" xfId="0">
      <alignment horizontal="center" vertical="center" wrapText="1"/>
    </xf>
    <xf numFmtId="0" fontId="0" fillId="5" borderId="0" pivotButton="0" quotePrefix="0" xfId="0"/>
    <xf numFmtId="0" fontId="4" fillId="2" borderId="1" applyAlignment="1" pivotButton="0" quotePrefix="0" xfId="0">
      <alignment horizontal="center" vertical="center" wrapText="1"/>
    </xf>
    <xf numFmtId="0" fontId="5" fillId="6" borderId="1" applyAlignment="1" pivotButton="0" quotePrefix="0" xfId="0">
      <alignment horizontal="center" vertical="center" wrapText="1"/>
    </xf>
    <xf numFmtId="0" fontId="5" fillId="6" borderId="1" applyAlignment="1" pivotButton="0" quotePrefix="0" xfId="0">
      <alignment horizontal="left" vertical="center" wrapText="1"/>
    </xf>
    <xf numFmtId="0" fontId="3" fillId="7" borderId="1" applyAlignment="1" pivotButton="0" quotePrefix="0" xfId="0">
      <alignment horizontal="center" vertical="center" wrapText="1"/>
    </xf>
    <xf numFmtId="0" fontId="3" fillId="7" borderId="1" applyAlignment="1" pivotButton="0" quotePrefix="0" xfId="0">
      <alignment horizontal="left" vertical="center" wrapText="1"/>
    </xf>
    <xf numFmtId="4" fontId="3" fillId="7" borderId="1" applyAlignment="1" pivotButton="0" quotePrefix="0" xfId="0">
      <alignment horizontal="right" vertical="center"/>
    </xf>
    <xf numFmtId="4" fontId="3" fillId="4" borderId="1" applyAlignment="1" pivotButton="0" quotePrefix="0" xfId="0">
      <alignment horizontal="right" vertical="center"/>
    </xf>
    <xf numFmtId="10" fontId="3" fillId="4" borderId="1" applyAlignment="1" pivotButton="0" quotePrefix="0" xfId="0">
      <alignment horizontal="center" vertical="center" wrapText="1"/>
    </xf>
    <xf numFmtId="4" fontId="2" fillId="7" borderId="1" applyAlignment="1" pivotButton="0" quotePrefix="0" xfId="0">
      <alignment horizontal="right" vertical="center"/>
    </xf>
    <xf numFmtId="0" fontId="3" fillId="5" borderId="1" applyAlignment="1" pivotButton="0" quotePrefix="0" xfId="0">
      <alignment horizontal="center" vertical="center" wrapText="1"/>
    </xf>
    <xf numFmtId="0" fontId="3" fillId="5" borderId="1" applyAlignment="1" pivotButton="0" quotePrefix="0" xfId="0">
      <alignment horizontal="left" vertical="center" wrapText="1"/>
    </xf>
    <xf numFmtId="4" fontId="3" fillId="5" borderId="1" applyAlignment="1" pivotButton="0" quotePrefix="0" xfId="0">
      <alignment horizontal="right" vertical="center"/>
    </xf>
    <xf numFmtId="4" fontId="2" fillId="5" borderId="1" applyAlignment="1" pivotButton="0" quotePrefix="0" xfId="0">
      <alignment horizontal="right" vertical="center"/>
    </xf>
    <xf numFmtId="0" fontId="4" fillId="2" borderId="6" applyAlignment="1" pivotButton="0" quotePrefix="0" xfId="0">
      <alignment horizontal="center" vertical="center" wrapText="1"/>
    </xf>
    <xf numFmtId="0" fontId="4" fillId="2" borderId="6" applyAlignment="1" pivotButton="0" quotePrefix="0" xfId="0">
      <alignment horizontal="left" vertical="center" wrapText="1"/>
    </xf>
    <xf numFmtId="4" fontId="4" fillId="2" borderId="6" applyAlignment="1" pivotButton="0" quotePrefix="0" xfId="0">
      <alignment horizontal="right" vertical="center"/>
    </xf>
    <xf numFmtId="0" fontId="2" fillId="5" borderId="1" applyAlignment="1" pivotButton="0" quotePrefix="0" xfId="0">
      <alignment horizontal="center" vertical="center" wrapText="1"/>
    </xf>
    <xf numFmtId="0" fontId="2" fillId="5" borderId="1" applyAlignment="1" pivotButton="0" quotePrefix="0" xfId="0">
      <alignment horizontal="left" vertical="center" wrapText="1"/>
    </xf>
    <xf numFmtId="0" fontId="4" fillId="6" borderId="6" applyAlignment="1" pivotButton="0" quotePrefix="0" xfId="0">
      <alignment horizontal="center" vertical="center" wrapText="1"/>
    </xf>
    <xf numFmtId="0" fontId="4" fillId="6" borderId="6" applyAlignment="1" pivotButton="0" quotePrefix="0" xfId="0">
      <alignment horizontal="left" vertical="center" wrapText="1"/>
    </xf>
    <xf numFmtId="4" fontId="4" fillId="6" borderId="6" applyAlignment="1" pivotButton="0" quotePrefix="0" xfId="0">
      <alignment horizontal="right" vertical="center"/>
    </xf>
    <xf numFmtId="0" fontId="6" fillId="5" borderId="0" applyAlignment="1" pivotButton="0" quotePrefix="0" xfId="0">
      <alignment horizontal="right" vertical="center"/>
    </xf>
    <xf numFmtId="10" fontId="3" fillId="5" borderId="1" applyAlignment="1" pivotButton="0" quotePrefix="0" xfId="0">
      <alignment horizontal="center" vertical="center" wrapText="1"/>
    </xf>
    <xf numFmtId="10" fontId="3" fillId="7" borderId="1" applyAlignment="1" pivotButton="0" quotePrefix="0" xfId="0">
      <alignment horizontal="center" vertical="center" wrapText="1"/>
    </xf>
    <xf numFmtId="0" fontId="0" fillId="0" borderId="1" pivotButton="0" quotePrefix="0" xfId="0"/>
    <xf numFmtId="4" fontId="0" fillId="0" borderId="1" applyAlignment="1" pivotButton="0" quotePrefix="0" xfId="0">
      <alignment horizontal="right" vertical="center"/>
    </xf>
    <xf numFmtId="0" fontId="6" fillId="5" borderId="0" applyAlignment="1" pivotButton="0" quotePrefix="0" xfId="0">
      <alignment horizontal="center" vertical="center" wrapText="1"/>
    </xf>
    <xf numFmtId="0" fontId="6" fillId="7" borderId="1" applyAlignment="1" pivotButton="0" quotePrefix="0" xfId="0">
      <alignment horizontal="left" vertical="center" wrapText="1"/>
    </xf>
    <xf numFmtId="0" fontId="6" fillId="5" borderId="1" applyAlignment="1" pivotButton="0" quotePrefix="0" xfId="0">
      <alignment horizontal="left" vertical="center" wrapText="1"/>
    </xf>
    <xf numFmtId="0" fontId="0" fillId="7" borderId="1" pivotButton="0" quotePrefix="0" xfId="0"/>
    <xf numFmtId="0" fontId="2" fillId="7" borderId="1" applyAlignment="1" pivotButton="0" quotePrefix="0" xfId="0">
      <alignment horizontal="left" vertical="center" wrapText="1"/>
    </xf>
    <xf numFmtId="0" fontId="0" fillId="5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Importi per Categoria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'Riepilogo per Categoria'!B14</f>
            </strRef>
          </tx>
          <spPr>
            <a:solidFill xmlns:a="http://schemas.openxmlformats.org/drawingml/2006/main">
              <a:srgbClr val="0F766E"/>
            </a:solidFill>
            <a:ln xmlns:a="http://schemas.openxmlformats.org/drawingml/2006/main">
              <a:prstDash val="solid"/>
            </a:ln>
          </spPr>
          <cat>
            <numRef>
              <f>'Riepilogo per Categoria'!$A$15:$A$18</f>
            </numRef>
          </cat>
          <val>
            <numRef>
              <f>'Riepilogo per Categoria'!$B$15:$B$18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Categoria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Importo (€)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3</col>
      <colOff>0</colOff>
      <row>13</row>
      <rowOff>0</rowOff>
    </from>
    <ext cx="7200000" cy="43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I34"/>
  <sheetViews>
    <sheetView showGridLines="0" workbookViewId="0">
      <selection activeCell="A1" sqref="A1"/>
    </sheetView>
  </sheetViews>
  <sheetFormatPr baseColWidth="8" defaultRowHeight="15"/>
  <cols>
    <col width="6" customWidth="1" min="1" max="1"/>
    <col width="8" customWidth="1" min="2" max="2"/>
    <col width="45" customWidth="1" min="3" max="3"/>
    <col width="12" customWidth="1" min="4" max="4"/>
    <col width="10" customWidth="1" min="5" max="5"/>
    <col width="10" customWidth="1" min="6" max="6"/>
    <col width="10" customWidth="1" min="7" max="7"/>
    <col width="14" customWidth="1" min="8" max="8"/>
    <col width="14" customWidth="1" min="9" max="9"/>
  </cols>
  <sheetData>
    <row r="1">
      <c r="A1" s="1" t="inlineStr">
        <is>
          <t>COMPUTO METRICO ESTIMATIVO</t>
        </is>
      </c>
    </row>
    <row r="2">
      <c r="A2" s="2" t="inlineStr">
        <is>
          <t>Progetto:</t>
        </is>
      </c>
      <c r="B2" s="3" t="inlineStr">
        <is>
          <t>Inserire denominazione progetto</t>
        </is>
      </c>
      <c r="C2" s="4" t="n"/>
      <c r="D2" s="4" t="n"/>
      <c r="E2" s="5" t="n"/>
      <c r="F2" s="2" t="inlineStr">
        <is>
          <t>Committente:</t>
        </is>
      </c>
      <c r="G2" s="3" t="inlineStr">
        <is>
          <t>Inserire committente</t>
        </is>
      </c>
      <c r="H2" s="4" t="n"/>
      <c r="I2" s="5" t="n"/>
    </row>
    <row r="3">
      <c r="A3" s="2" t="inlineStr">
        <is>
          <t>Luogo:</t>
        </is>
      </c>
      <c r="B3" s="3" t="inlineStr">
        <is>
          <t>Inserire luogo dei lavori</t>
        </is>
      </c>
      <c r="C3" s="4" t="n"/>
      <c r="D3" s="4" t="n"/>
      <c r="E3" s="5" t="n"/>
      <c r="F3" s="2" t="inlineStr">
        <is>
          <t>Data:</t>
        </is>
      </c>
      <c r="G3" s="6" t="inlineStr">
        <is>
          <t>06/03/2026</t>
        </is>
      </c>
      <c r="H3" s="4" t="n"/>
      <c r="I3" s="5" t="n"/>
    </row>
    <row r="4">
      <c r="A4" s="2" t="inlineStr">
        <is>
          <t>Progettista:</t>
        </is>
      </c>
      <c r="B4" s="3" t="inlineStr">
        <is>
          <t>Inserire nome progettista</t>
        </is>
      </c>
      <c r="C4" s="4" t="n"/>
      <c r="D4" s="4" t="n"/>
      <c r="E4" s="5" t="n"/>
      <c r="F4" s="2" t="inlineStr">
        <is>
          <t>Revisione:</t>
        </is>
      </c>
      <c r="G4" s="6" t="inlineStr">
        <is>
          <t>Rev. 0</t>
        </is>
      </c>
      <c r="H4" s="4" t="n"/>
      <c r="I4" s="5" t="n"/>
    </row>
    <row r="5">
      <c r="A5" s="7" t="inlineStr"/>
    </row>
    <row r="6" ht="30" customHeight="1">
      <c r="A6" s="8" t="inlineStr">
        <is>
          <t>N°</t>
        </is>
      </c>
      <c r="B6" s="8" t="inlineStr">
        <is>
          <t>Art. Prezz.</t>
        </is>
      </c>
      <c r="C6" s="8" t="inlineStr">
        <is>
          <t>Descrizione Lavorazione</t>
        </is>
      </c>
      <c r="D6" s="8" t="inlineStr">
        <is>
          <t>Unità</t>
        </is>
      </c>
      <c r="E6" s="8" t="inlineStr">
        <is>
          <t>Quantità</t>
        </is>
      </c>
      <c r="F6" s="8" t="inlineStr">
        <is>
          <t>Prezzo Unit. (€)</t>
        </is>
      </c>
      <c r="G6" s="8" t="inlineStr">
        <is>
          <t>% Rincaro</t>
        </is>
      </c>
      <c r="H6" s="8" t="inlineStr">
        <is>
          <t>Importo (€)</t>
        </is>
      </c>
      <c r="I6" s="8" t="inlineStr">
        <is>
          <t>Note</t>
        </is>
      </c>
    </row>
    <row r="7" ht="22" customHeight="1">
      <c r="A7" s="9" t="inlineStr">
        <is>
          <t>A</t>
        </is>
      </c>
      <c r="B7" s="9" t="n"/>
      <c r="C7" s="10" t="inlineStr">
        <is>
          <t>OPERE EDILI E STRUTTURALI</t>
        </is>
      </c>
      <c r="D7" s="9" t="n"/>
      <c r="E7" s="9" t="n"/>
      <c r="F7" s="9" t="n"/>
      <c r="G7" s="9" t="n"/>
      <c r="H7" s="9" t="n"/>
      <c r="I7" s="9" t="n"/>
    </row>
    <row r="8" ht="40" customHeight="1">
      <c r="A8" s="11" t="n">
        <v>1</v>
      </c>
      <c r="B8" s="11" t="inlineStr">
        <is>
          <t>A.01</t>
        </is>
      </c>
      <c r="C8" s="12" t="inlineStr">
        <is>
          <t>Scavo a sezione ristretta in terreno di qualsiasi natura, esclusa roccia, con pareti sbadacchiate, compresi oneri di trasporto a rifiuto</t>
        </is>
      </c>
      <c r="D8" s="11" t="inlineStr">
        <is>
          <t>m³</t>
        </is>
      </c>
      <c r="E8" s="13" t="n">
        <v>85.5</v>
      </c>
      <c r="F8" s="14" t="n">
        <v>18.5</v>
      </c>
      <c r="G8" s="15" t="n">
        <v>0</v>
      </c>
      <c r="H8" s="16">
        <f>E8*F8*(1+G8)</f>
        <v/>
      </c>
      <c r="I8" s="12" t="inlineStr"/>
    </row>
    <row r="9" ht="40" customHeight="1">
      <c r="A9" s="17" t="n">
        <v>2</v>
      </c>
      <c r="B9" s="17" t="inlineStr">
        <is>
          <t>A.02</t>
        </is>
      </c>
      <c r="C9" s="18" t="inlineStr">
        <is>
          <t>Calcestruzzo armato per fondazioni continue e plinti, classe C25/30, inclusi casseri, armature e posa in opera</t>
        </is>
      </c>
      <c r="D9" s="17" t="inlineStr">
        <is>
          <t>m³</t>
        </is>
      </c>
      <c r="E9" s="19" t="n">
        <v>42</v>
      </c>
      <c r="F9" s="14" t="n">
        <v>285</v>
      </c>
      <c r="G9" s="15" t="n">
        <v>0</v>
      </c>
      <c r="H9" s="20">
        <f>E9*F9*(1+G9)</f>
        <v/>
      </c>
      <c r="I9" s="18" t="inlineStr"/>
    </row>
    <row r="10" ht="40" customHeight="1">
      <c r="A10" s="11" t="n">
        <v>3</v>
      </c>
      <c r="B10" s="11" t="inlineStr">
        <is>
          <t>A.03</t>
        </is>
      </c>
      <c r="C10" s="12" t="inlineStr">
        <is>
          <t>Calcestruzzo armato per pilastri e travi in elevazione, classe C30/37, incluso trasporto e posa con pompa</t>
        </is>
      </c>
      <c r="D10" s="11" t="inlineStr">
        <is>
          <t>m³</t>
        </is>
      </c>
      <c r="E10" s="13" t="n">
        <v>18.75</v>
      </c>
      <c r="F10" s="14" t="n">
        <v>320</v>
      </c>
      <c r="G10" s="15" t="n">
        <v>0</v>
      </c>
      <c r="H10" s="16">
        <f>E10*F10*(1+G10)</f>
        <v/>
      </c>
      <c r="I10" s="12" t="inlineStr"/>
    </row>
    <row r="11" ht="40" customHeight="1">
      <c r="A11" s="17" t="n">
        <v>4</v>
      </c>
      <c r="B11" s="17" t="inlineStr">
        <is>
          <t>A.04</t>
        </is>
      </c>
      <c r="C11" s="18" t="inlineStr">
        <is>
          <t>Muratura in blocchi di laterizio porizzato 30x25x20 cm, compresa malta e stilatura giunti</t>
        </is>
      </c>
      <c r="D11" s="17" t="inlineStr">
        <is>
          <t>m²</t>
        </is>
      </c>
      <c r="E11" s="19" t="n">
        <v>320</v>
      </c>
      <c r="F11" s="14" t="n">
        <v>42</v>
      </c>
      <c r="G11" s="15" t="n">
        <v>0</v>
      </c>
      <c r="H11" s="20">
        <f>E11*F11*(1+G11)</f>
        <v/>
      </c>
      <c r="I11" s="18" t="inlineStr"/>
    </row>
    <row r="12" ht="40" customHeight="1">
      <c r="A12" s="11" t="n">
        <v>5</v>
      </c>
      <c r="B12" s="11" t="inlineStr">
        <is>
          <t>A.05</t>
        </is>
      </c>
      <c r="C12" s="12" t="inlineStr">
        <is>
          <t>Solaio in latero-cemento sp. 20+5 cm, travi e travetti, piano di calpestio, compresi puntelli e disarmo</t>
        </is>
      </c>
      <c r="D12" s="11" t="inlineStr">
        <is>
          <t>m²</t>
        </is>
      </c>
      <c r="E12" s="13" t="n">
        <v>185</v>
      </c>
      <c r="F12" s="14" t="n">
        <v>68</v>
      </c>
      <c r="G12" s="15" t="n">
        <v>0</v>
      </c>
      <c r="H12" s="16">
        <f>E12*F12*(1+G12)</f>
        <v/>
      </c>
      <c r="I12" s="12" t="inlineStr"/>
    </row>
    <row r="13" ht="40" customHeight="1">
      <c r="A13" s="17" t="n">
        <v>6</v>
      </c>
      <c r="B13" s="17" t="inlineStr">
        <is>
          <t>A.06</t>
        </is>
      </c>
      <c r="C13" s="18" t="inlineStr">
        <is>
          <t>Impermeabilizzazione fondazioni con membrana bituminosa armata, doppio strato, inclusa primer</t>
        </is>
      </c>
      <c r="D13" s="17" t="inlineStr">
        <is>
          <t>m²</t>
        </is>
      </c>
      <c r="E13" s="19" t="n">
        <v>95</v>
      </c>
      <c r="F13" s="14" t="n">
        <v>28.5</v>
      </c>
      <c r="G13" s="15" t="n">
        <v>0</v>
      </c>
      <c r="H13" s="20">
        <f>E13*F13*(1+G13)</f>
        <v/>
      </c>
      <c r="I13" s="18" t="inlineStr"/>
    </row>
    <row r="14" ht="22" customHeight="1">
      <c r="A14" s="9" t="inlineStr">
        <is>
          <t>B</t>
        </is>
      </c>
      <c r="B14" s="9" t="n"/>
      <c r="C14" s="10" t="inlineStr">
        <is>
          <t>OPERE IMPIANTISTICHE</t>
        </is>
      </c>
      <c r="D14" s="9" t="n"/>
      <c r="E14" s="9" t="n"/>
      <c r="F14" s="9" t="n"/>
      <c r="G14" s="9" t="n"/>
      <c r="H14" s="9" t="n"/>
      <c r="I14" s="9" t="n"/>
    </row>
    <row r="15" ht="40" customHeight="1">
      <c r="A15" s="11" t="n">
        <v>7</v>
      </c>
      <c r="B15" s="11" t="inlineStr">
        <is>
          <t>B.01</t>
        </is>
      </c>
      <c r="C15" s="12" t="inlineStr">
        <is>
          <t>Impianto idrico-sanitario completo per appartamento 100 mq, tubi multistrato, inclusi collettori e staffaggi</t>
        </is>
      </c>
      <c r="D15" s="11" t="inlineStr">
        <is>
          <t>corpo</t>
        </is>
      </c>
      <c r="E15" s="13" t="n">
        <v>1</v>
      </c>
      <c r="F15" s="14" t="n">
        <v>4800</v>
      </c>
      <c r="G15" s="15" t="n">
        <v>0</v>
      </c>
      <c r="H15" s="16">
        <f>E15*F15*(1+G15)</f>
        <v/>
      </c>
      <c r="I15" s="12" t="inlineStr"/>
    </row>
    <row r="16" ht="40" customHeight="1">
      <c r="A16" s="17" t="n">
        <v>8</v>
      </c>
      <c r="B16" s="17" t="inlineStr">
        <is>
          <t>B.02</t>
        </is>
      </c>
      <c r="C16" s="18" t="inlineStr">
        <is>
          <t>Impianto elettrico civile completo, cavi, tubi, quadro elettrico, prese e interruttori, per appartamento 100 mq</t>
        </is>
      </c>
      <c r="D16" s="17" t="inlineStr">
        <is>
          <t>corpo</t>
        </is>
      </c>
      <c r="E16" s="19" t="n">
        <v>1</v>
      </c>
      <c r="F16" s="14" t="n">
        <v>3600</v>
      </c>
      <c r="G16" s="15" t="n">
        <v>0</v>
      </c>
      <c r="H16" s="20">
        <f>E16*F16*(1+G16)</f>
        <v/>
      </c>
      <c r="I16" s="18" t="inlineStr"/>
    </row>
    <row r="17" ht="40" customHeight="1">
      <c r="A17" s="11" t="n">
        <v>9</v>
      </c>
      <c r="B17" s="11" t="inlineStr">
        <is>
          <t>B.03</t>
        </is>
      </c>
      <c r="C17" s="12" t="inlineStr">
        <is>
          <t>Impianto riscaldamento a pavimento, collettori, tubi PEX, massetto, incluso caldaia a condensazione 24 kW</t>
        </is>
      </c>
      <c r="D17" s="11" t="inlineStr">
        <is>
          <t>corpo</t>
        </is>
      </c>
      <c r="E17" s="13" t="n">
        <v>1</v>
      </c>
      <c r="F17" s="14" t="n">
        <v>8500</v>
      </c>
      <c r="G17" s="15" t="n">
        <v>0</v>
      </c>
      <c r="H17" s="16">
        <f>E17*F17*(1+G17)</f>
        <v/>
      </c>
      <c r="I17" s="12" t="inlineStr"/>
    </row>
    <row r="18" ht="40" customHeight="1">
      <c r="A18" s="17" t="n">
        <v>10</v>
      </c>
      <c r="B18" s="17" t="inlineStr">
        <is>
          <t>B.04</t>
        </is>
      </c>
      <c r="C18" s="18" t="inlineStr">
        <is>
          <t>Impianto VMC doppio flusso con recuperatore di calore, canali in alluminio, bocchette, incluso centralina</t>
        </is>
      </c>
      <c r="D18" s="17" t="inlineStr">
        <is>
          <t>corpo</t>
        </is>
      </c>
      <c r="E18" s="19" t="n">
        <v>1</v>
      </c>
      <c r="F18" s="14" t="n">
        <v>5200</v>
      </c>
      <c r="G18" s="15" t="n">
        <v>0</v>
      </c>
      <c r="H18" s="20">
        <f>E18*F18*(1+G18)</f>
        <v/>
      </c>
      <c r="I18" s="18" t="inlineStr"/>
    </row>
    <row r="19" ht="22" customHeight="1">
      <c r="A19" s="9" t="inlineStr">
        <is>
          <t>C</t>
        </is>
      </c>
      <c r="B19" s="9" t="n"/>
      <c r="C19" s="10" t="inlineStr">
        <is>
          <t>OPERE DI FINITURA</t>
        </is>
      </c>
      <c r="D19" s="9" t="n"/>
      <c r="E19" s="9" t="n"/>
      <c r="F19" s="9" t="n"/>
      <c r="G19" s="9" t="n"/>
      <c r="H19" s="9" t="n"/>
      <c r="I19" s="9" t="n"/>
    </row>
    <row r="20" ht="40" customHeight="1">
      <c r="A20" s="11" t="n">
        <v>11</v>
      </c>
      <c r="B20" s="11" t="inlineStr">
        <is>
          <t>C.01</t>
        </is>
      </c>
      <c r="C20" s="12" t="inlineStr">
        <is>
          <t>Intonaco civile su pareti interne a due strati, rinzaffo e finitura, incluso raccordo a spigoli</t>
        </is>
      </c>
      <c r="D20" s="11" t="inlineStr">
        <is>
          <t>m²</t>
        </is>
      </c>
      <c r="E20" s="13" t="n">
        <v>680</v>
      </c>
      <c r="F20" s="14" t="n">
        <v>14.5</v>
      </c>
      <c r="G20" s="15" t="n">
        <v>0</v>
      </c>
      <c r="H20" s="16">
        <f>E20*F20*(1+G20)</f>
        <v/>
      </c>
      <c r="I20" s="12" t="inlineStr"/>
    </row>
    <row r="21" ht="40" customHeight="1">
      <c r="A21" s="17" t="n">
        <v>12</v>
      </c>
      <c r="B21" s="17" t="inlineStr">
        <is>
          <t>C.02</t>
        </is>
      </c>
      <c r="C21" s="18" t="inlineStr">
        <is>
          <t>Rasatura e tinteggiatura a due mani con pittura lavabile traspirante, colori a scelta</t>
        </is>
      </c>
      <c r="D21" s="17" t="inlineStr">
        <is>
          <t>m²</t>
        </is>
      </c>
      <c r="E21" s="19" t="n">
        <v>680</v>
      </c>
      <c r="F21" s="14" t="n">
        <v>8.5</v>
      </c>
      <c r="G21" s="15" t="n">
        <v>0</v>
      </c>
      <c r="H21" s="20">
        <f>E21*F21*(1+G21)</f>
        <v/>
      </c>
      <c r="I21" s="18" t="inlineStr"/>
    </row>
    <row r="22" ht="40" customHeight="1">
      <c r="A22" s="11" t="n">
        <v>13</v>
      </c>
      <c r="B22" s="11" t="inlineStr">
        <is>
          <t>C.03</t>
        </is>
      </c>
      <c r="C22" s="12" t="inlineStr">
        <is>
          <t>Posa in opera di pavimento in grès porcellanato 60x60 cm, inclusa colla, stucco e battiscopa</t>
        </is>
      </c>
      <c r="D22" s="11" t="inlineStr">
        <is>
          <t>m²</t>
        </is>
      </c>
      <c r="E22" s="13" t="n">
        <v>95</v>
      </c>
      <c r="F22" s="14" t="n">
        <v>48</v>
      </c>
      <c r="G22" s="15" t="n">
        <v>0</v>
      </c>
      <c r="H22" s="16">
        <f>E22*F22*(1+G22)</f>
        <v/>
      </c>
      <c r="I22" s="12" t="inlineStr"/>
    </row>
    <row r="23" ht="40" customHeight="1">
      <c r="A23" s="17" t="n">
        <v>14</v>
      </c>
      <c r="B23" s="17" t="inlineStr">
        <is>
          <t>C.04</t>
        </is>
      </c>
      <c r="C23" s="18" t="inlineStr">
        <is>
          <t>Rivestimento bagno in ceramica 30x60 cm, inclusa colla, stucco e profili in acciaio inox</t>
        </is>
      </c>
      <c r="D23" s="17" t="inlineStr">
        <is>
          <t>m²</t>
        </is>
      </c>
      <c r="E23" s="19" t="n">
        <v>48</v>
      </c>
      <c r="F23" s="14" t="n">
        <v>52</v>
      </c>
      <c r="G23" s="15" t="n">
        <v>0</v>
      </c>
      <c r="H23" s="20">
        <f>E23*F23*(1+G23)</f>
        <v/>
      </c>
      <c r="I23" s="18" t="inlineStr"/>
    </row>
    <row r="24" ht="40" customHeight="1">
      <c r="A24" s="11" t="n">
        <v>15</v>
      </c>
      <c r="B24" s="11" t="inlineStr">
        <is>
          <t>C.05</t>
        </is>
      </c>
      <c r="C24" s="12" t="inlineStr">
        <is>
          <t>Infissi esterni in alluminio taglio termico, doppio vetro basso emissivo, inclusi davanzali e cassonetti</t>
        </is>
      </c>
      <c r="D24" s="11" t="inlineStr">
        <is>
          <t>m²</t>
        </is>
      </c>
      <c r="E24" s="13" t="n">
        <v>38.5</v>
      </c>
      <c r="F24" s="14" t="n">
        <v>380</v>
      </c>
      <c r="G24" s="15" t="n">
        <v>0</v>
      </c>
      <c r="H24" s="16">
        <f>E24*F24*(1+G24)</f>
        <v/>
      </c>
      <c r="I24" s="12" t="inlineStr"/>
    </row>
    <row r="25" ht="40" customHeight="1">
      <c r="A25" s="17" t="n">
        <v>16</v>
      </c>
      <c r="B25" s="17" t="inlineStr">
        <is>
          <t>C.06</t>
        </is>
      </c>
      <c r="C25" s="18" t="inlineStr">
        <is>
          <t>Porte interne in laminato con telaio, maniglie in acciaio, inclusa posa e regolazione</t>
        </is>
      </c>
      <c r="D25" s="17" t="inlineStr">
        <is>
          <t>cad.</t>
        </is>
      </c>
      <c r="E25" s="19" t="n">
        <v>12</v>
      </c>
      <c r="F25" s="14" t="n">
        <v>420</v>
      </c>
      <c r="G25" s="15" t="n">
        <v>0</v>
      </c>
      <c r="H25" s="20">
        <f>E25*F25*(1+G25)</f>
        <v/>
      </c>
      <c r="I25" s="18" t="inlineStr"/>
    </row>
    <row r="26" ht="22" customHeight="1">
      <c r="A26" s="9" t="inlineStr">
        <is>
          <t>D</t>
        </is>
      </c>
      <c r="B26" s="9" t="n"/>
      <c r="C26" s="10" t="inlineStr">
        <is>
          <t>OPERE ESTERNE E SISTEMAZIONI</t>
        </is>
      </c>
      <c r="D26" s="9" t="n"/>
      <c r="E26" s="9" t="n"/>
      <c r="F26" s="9" t="n"/>
      <c r="G26" s="9" t="n"/>
      <c r="H26" s="9" t="n"/>
      <c r="I26" s="9" t="n"/>
    </row>
    <row r="27" ht="40" customHeight="1">
      <c r="A27" s="11" t="n">
        <v>17</v>
      </c>
      <c r="B27" s="11" t="inlineStr">
        <is>
          <t>D.01</t>
        </is>
      </c>
      <c r="C27" s="12" t="inlineStr">
        <is>
          <t>Formazione vialetto in porfido 10x10 cm su sottofondo in cls, inclusi scavi e rinterri</t>
        </is>
      </c>
      <c r="D27" s="11" t="inlineStr">
        <is>
          <t>m²</t>
        </is>
      </c>
      <c r="E27" s="13" t="n">
        <v>65</v>
      </c>
      <c r="F27" s="14" t="n">
        <v>95</v>
      </c>
      <c r="G27" s="15" t="n">
        <v>0</v>
      </c>
      <c r="H27" s="16">
        <f>E27*F27*(1+G27)</f>
        <v/>
      </c>
      <c r="I27" s="12" t="inlineStr"/>
    </row>
    <row r="28" ht="40" customHeight="1">
      <c r="A28" s="17" t="n">
        <v>18</v>
      </c>
      <c r="B28" s="17" t="inlineStr">
        <is>
          <t>D.02</t>
        </is>
      </c>
      <c r="C28" s="18" t="inlineStr">
        <is>
          <t>Recinzione in rete metallica zincata plastificata h=1.80m con pali in ferro 60x60 mm ogni 2.5m</t>
        </is>
      </c>
      <c r="D28" s="17" t="inlineStr">
        <is>
          <t>m</t>
        </is>
      </c>
      <c r="E28" s="19" t="n">
        <v>48</v>
      </c>
      <c r="F28" s="14" t="n">
        <v>65</v>
      </c>
      <c r="G28" s="15" t="n">
        <v>0</v>
      </c>
      <c r="H28" s="20">
        <f>E28*F28*(1+G28)</f>
        <v/>
      </c>
      <c r="I28" s="18" t="inlineStr"/>
    </row>
    <row r="29" ht="40" customHeight="1">
      <c r="A29" s="11" t="n">
        <v>19</v>
      </c>
      <c r="B29" s="11" t="inlineStr">
        <is>
          <t>D.03</t>
        </is>
      </c>
      <c r="C29" s="12" t="inlineStr">
        <is>
          <t>Cancello carraio in ferro battuto, apertura a due ante, dimensioni 4.00x2.00m, incluso automatismo</t>
        </is>
      </c>
      <c r="D29" s="11" t="inlineStr">
        <is>
          <t>cad.</t>
        </is>
      </c>
      <c r="E29" s="13" t="n">
        <v>1</v>
      </c>
      <c r="F29" s="14" t="n">
        <v>3800</v>
      </c>
      <c r="G29" s="15" t="n">
        <v>0</v>
      </c>
      <c r="H29" s="16">
        <f>E29*F29*(1+G29)</f>
        <v/>
      </c>
      <c r="I29" s="12" t="inlineStr"/>
    </row>
    <row r="30" ht="40" customHeight="1">
      <c r="A30" s="17" t="n">
        <v>20</v>
      </c>
      <c r="B30" s="17" t="inlineStr">
        <is>
          <t>D.04</t>
        </is>
      </c>
      <c r="C30" s="18" t="inlineStr">
        <is>
          <t>Sistemazione a verde con prato da seme, arbusti ornamentali, irrigazione automatica, incluso terreno vegetale</t>
        </is>
      </c>
      <c r="D30" s="17" t="inlineStr">
        <is>
          <t>corpo</t>
        </is>
      </c>
      <c r="E30" s="19" t="n">
        <v>1</v>
      </c>
      <c r="F30" s="14" t="n">
        <v>4200</v>
      </c>
      <c r="G30" s="15" t="n">
        <v>0</v>
      </c>
      <c r="H30" s="20">
        <f>E30*F30*(1+G30)</f>
        <v/>
      </c>
      <c r="I30" s="18" t="inlineStr"/>
    </row>
    <row r="32" ht="28" customHeight="1">
      <c r="A32" s="21" t="n"/>
      <c r="B32" s="21" t="n"/>
      <c r="C32" s="22" t="inlineStr">
        <is>
          <t>TOTALE COMPLESSIVO LAVORI</t>
        </is>
      </c>
      <c r="D32" s="21" t="n"/>
      <c r="E32" s="21" t="n"/>
      <c r="F32" s="21" t="n"/>
      <c r="G32" s="21" t="n"/>
      <c r="H32" s="23">
        <f>SUM(H7,H8,H9,H10,H11,H12,H13,H14,H15,H16,H17,H18,H19,H20,H21,H22,H23,H24,H25,H26,H27,H28,H29,H30)</f>
        <v/>
      </c>
      <c r="I32" s="21" t="n"/>
    </row>
    <row r="33" ht="24" customHeight="1">
      <c r="A33" s="24" t="n"/>
      <c r="B33" s="24" t="n"/>
      <c r="C33" s="25" t="inlineStr">
        <is>
          <t>I.V.A. 10%</t>
        </is>
      </c>
      <c r="D33" s="24" t="n"/>
      <c r="E33" s="24" t="n"/>
      <c r="F33" s="24" t="n"/>
      <c r="G33" s="24" t="n"/>
      <c r="H33" s="20">
        <f>H32*0.10</f>
        <v/>
      </c>
      <c r="I33" s="24" t="n"/>
    </row>
    <row r="34" ht="24" customHeight="1">
      <c r="A34" s="26" t="n"/>
      <c r="B34" s="26" t="n"/>
      <c r="C34" s="27" t="inlineStr">
        <is>
          <t>TOTALE CON I.V.A.</t>
        </is>
      </c>
      <c r="D34" s="26" t="n"/>
      <c r="E34" s="26" t="n"/>
      <c r="F34" s="26" t="n"/>
      <c r="G34" s="26" t="n"/>
      <c r="H34" s="28">
        <f>H32+H33</f>
        <v/>
      </c>
      <c r="I34" s="26" t="n"/>
    </row>
  </sheetData>
  <mergeCells count="8">
    <mergeCell ref="A1:I1"/>
    <mergeCell ref="B2:E2"/>
    <mergeCell ref="G2:I2"/>
    <mergeCell ref="B3:E3"/>
    <mergeCell ref="G3:I3"/>
    <mergeCell ref="B4:E4"/>
    <mergeCell ref="G4:I4"/>
    <mergeCell ref="A5:I5"/>
  </mergeCells>
  <dataValidations count="1">
    <dataValidation sqref="D7:D300" showErrorMessage="1" showInputMessage="1" allowBlank="1" type="list">
      <formula1>"m²,m³,m,cad.,corpo,kg,t,l,ora"</formula1>
    </dataValidation>
  </dataValidations>
  <pageMargins left="0.5" right="0.5" top="1" bottom="1" header="0.5" footer="0.5"/>
  <pageSetup orientation="landscape" paperSize="9" fitToHeight="0" fitToWidth="1"/>
</worksheet>
</file>

<file path=xl/worksheets/sheet2.xml><?xml version="1.0" encoding="utf-8"?>
<worksheet xmlns="http://schemas.openxmlformats.org/spreadsheetml/2006/main">
  <sheetPr>
    <outlinePr summaryBelow="1" summaryRight="1"/>
    <pageSetUpPr fitToPage="1"/>
  </sheetPr>
  <dimension ref="A1:E18"/>
  <sheetViews>
    <sheetView showGridLines="0" workbookViewId="0">
      <selection activeCell="A1" sqref="A1"/>
    </sheetView>
  </sheetViews>
  <sheetFormatPr baseColWidth="8" defaultRowHeight="15"/>
  <cols>
    <col width="8" customWidth="1" min="1" max="1"/>
    <col width="40" customWidth="1" min="2" max="2"/>
    <col width="18" customWidth="1" min="3" max="3"/>
    <col width="12" customWidth="1" min="4" max="4"/>
    <col width="12" customWidth="1" min="5" max="5"/>
  </cols>
  <sheetData>
    <row r="1" ht="36" customHeight="1">
      <c r="A1" s="1" t="inlineStr">
        <is>
          <t>RIEPILOGO PER CATEGORIA</t>
        </is>
      </c>
    </row>
    <row r="2">
      <c r="A2" s="29" t="inlineStr">
        <is>
          <t>Aggiornato al: 06/03/2026</t>
        </is>
      </c>
    </row>
    <row r="3" ht="28" customHeight="1">
      <c r="A3" s="8" t="inlineStr">
        <is>
          <t>Cat.</t>
        </is>
      </c>
      <c r="B3" s="8" t="inlineStr">
        <is>
          <t>Denominazione Categoria</t>
        </is>
      </c>
      <c r="C3" s="8" t="inlineStr">
        <is>
          <t>Importo Netto (€)</t>
        </is>
      </c>
      <c r="D3" s="8" t="inlineStr">
        <is>
          <t>% su Totale</t>
        </is>
      </c>
      <c r="E3" s="8" t="inlineStr">
        <is>
          <t>Importo IVA (€)</t>
        </is>
      </c>
    </row>
    <row r="4">
      <c r="A4" s="17" t="inlineStr">
        <is>
          <t>A</t>
        </is>
      </c>
      <c r="B4" s="18" t="inlineStr">
        <is>
          <t>OPERE EDILI E STRUTTURALI</t>
        </is>
      </c>
      <c r="C4" s="20">
        <f>'Computo Metrico'!H8+H9+H10+H11+H12+H13</f>
        <v/>
      </c>
      <c r="D4" s="30">
        <f>C4/C9</f>
        <v/>
      </c>
      <c r="E4" s="19">
        <f>C4*0.10</f>
        <v/>
      </c>
    </row>
    <row r="5">
      <c r="A5" s="11" t="inlineStr">
        <is>
          <t>B</t>
        </is>
      </c>
      <c r="B5" s="12" t="inlineStr">
        <is>
          <t>OPERE IMPIANTISTICHE</t>
        </is>
      </c>
      <c r="C5" s="16">
        <f>'Computo Metrico'!H15+H16+H17+H18</f>
        <v/>
      </c>
      <c r="D5" s="31">
        <f>C5/C9</f>
        <v/>
      </c>
      <c r="E5" s="13">
        <f>C5*0.10</f>
        <v/>
      </c>
    </row>
    <row r="6">
      <c r="A6" s="17" t="inlineStr">
        <is>
          <t>C</t>
        </is>
      </c>
      <c r="B6" s="18" t="inlineStr">
        <is>
          <t>OPERE DI FINITURA</t>
        </is>
      </c>
      <c r="C6" s="20">
        <f>'Computo Metrico'!H20+H21+H22+H23+H24+H25</f>
        <v/>
      </c>
      <c r="D6" s="30">
        <f>C6/C9</f>
        <v/>
      </c>
      <c r="E6" s="19">
        <f>C6*0.10</f>
        <v/>
      </c>
    </row>
    <row r="7">
      <c r="A7" s="11" t="inlineStr">
        <is>
          <t>D</t>
        </is>
      </c>
      <c r="B7" s="12" t="inlineStr">
        <is>
          <t>OPERE ESTERNE E SISTEMAZIONI</t>
        </is>
      </c>
      <c r="C7" s="16">
        <f>'Computo Metrico'!H27+H28+H29+H30</f>
        <v/>
      </c>
      <c r="D7" s="31">
        <f>C7/C9</f>
        <v/>
      </c>
      <c r="E7" s="13">
        <f>C7*0.10</f>
        <v/>
      </c>
    </row>
    <row r="9">
      <c r="A9" s="21" t="n"/>
      <c r="B9" s="22" t="inlineStr">
        <is>
          <t>TOTALE NETTO LAVORI</t>
        </is>
      </c>
      <c r="C9" s="23">
        <f>C4+C5+C6+C7</f>
        <v/>
      </c>
      <c r="D9" s="21" t="n"/>
      <c r="E9" s="21" t="n"/>
    </row>
    <row r="10">
      <c r="A10" s="24" t="n"/>
      <c r="B10" s="25" t="inlineStr">
        <is>
          <t>I.V.A. 10%</t>
        </is>
      </c>
      <c r="C10" s="20">
        <f>C9*0.10</f>
        <v/>
      </c>
      <c r="D10" s="24" t="n"/>
      <c r="E10" s="24" t="n"/>
    </row>
    <row r="11">
      <c r="A11" s="26" t="n"/>
      <c r="B11" s="27" t="inlineStr">
        <is>
          <t>TOTALE CON I.V.A.</t>
        </is>
      </c>
      <c r="C11" s="28">
        <f>C9+C10</f>
        <v/>
      </c>
      <c r="D11" s="26" t="n"/>
      <c r="E11" s="26" t="n"/>
    </row>
    <row r="14">
      <c r="A14" s="8" t="inlineStr">
        <is>
          <t>Categoria</t>
        </is>
      </c>
      <c r="B14" s="8" t="inlineStr">
        <is>
          <t>Importo (€)</t>
        </is>
      </c>
    </row>
    <row r="15">
      <c r="A15" s="32" t="inlineStr">
        <is>
          <t>OPERE EDILI E STRUTTURALI</t>
        </is>
      </c>
      <c r="B15" s="33">
        <f>C4</f>
        <v/>
      </c>
    </row>
    <row r="16">
      <c r="A16" s="32" t="inlineStr">
        <is>
          <t>OPERE IMPIANTISTICHE</t>
        </is>
      </c>
      <c r="B16" s="33">
        <f>C5</f>
        <v/>
      </c>
    </row>
    <row r="17">
      <c r="A17" s="32" t="inlineStr">
        <is>
          <t>OPERE DI FINITURA</t>
        </is>
      </c>
      <c r="B17" s="33">
        <f>C6</f>
        <v/>
      </c>
    </row>
    <row r="18">
      <c r="A18" s="32" t="inlineStr">
        <is>
          <t>OPERE ESTERNE E SISTEMAZIONI</t>
        </is>
      </c>
      <c r="B18" s="33">
        <f>C7</f>
        <v/>
      </c>
    </row>
  </sheetData>
  <mergeCells count="2">
    <mergeCell ref="A1:E1"/>
    <mergeCell ref="A2:E2"/>
  </mergeCells>
  <pageMargins left="0.75" right="0.75" top="1" bottom="1" header="0.5" footer="0.5"/>
  <pageSetup fitToHeight="0" fitToWidth="1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 fitToPage="1"/>
  </sheetPr>
  <dimension ref="A1:G28"/>
  <sheetViews>
    <sheetView showGridLines="0" workbookViewId="0">
      <selection activeCell="A1" sqref="A1"/>
    </sheetView>
  </sheetViews>
  <sheetFormatPr baseColWidth="8" defaultRowHeight="15"/>
  <cols>
    <col width="10" customWidth="1" min="1" max="1"/>
    <col width="12" customWidth="1" min="2" max="2"/>
    <col width="50" customWidth="1" min="3" max="3"/>
    <col width="10" customWidth="1" min="4" max="4"/>
    <col width="14" customWidth="1" min="5" max="5"/>
    <col width="20" customWidth="1" min="6" max="6"/>
    <col width="14" customWidth="1" min="7" max="7"/>
  </cols>
  <sheetData>
    <row r="1" ht="36" customHeight="1">
      <c r="A1" s="1" t="inlineStr">
        <is>
          <t>PREZZIARIO DI RIFERIMENTO</t>
        </is>
      </c>
    </row>
    <row r="2">
      <c r="A2" s="34" t="inlineStr">
        <is>
          <t>Fonte: Prezziario Regionale — Aggiornamento: 06/03/2026</t>
        </is>
      </c>
    </row>
    <row r="3" ht="28" customHeight="1">
      <c r="A3" s="8" t="inlineStr">
        <is>
          <t>Categoria</t>
        </is>
      </c>
      <c r="B3" s="8" t="inlineStr">
        <is>
          <t>Codice</t>
        </is>
      </c>
      <c r="C3" s="8" t="inlineStr">
        <is>
          <t>Descrizione</t>
        </is>
      </c>
      <c r="D3" s="8" t="inlineStr">
        <is>
          <t>U.M.</t>
        </is>
      </c>
      <c r="E3" s="8" t="inlineStr">
        <is>
          <t>Prezzo (€)</t>
        </is>
      </c>
      <c r="F3" s="8" t="inlineStr">
        <is>
          <t>Fonte / Note</t>
        </is>
      </c>
      <c r="G3" s="8" t="inlineStr">
        <is>
          <t>Aggiornato il</t>
        </is>
      </c>
    </row>
    <row r="4" ht="30" customHeight="1">
      <c r="A4" s="17" t="inlineStr">
        <is>
          <t>Edile</t>
        </is>
      </c>
      <c r="B4" s="17" t="inlineStr">
        <is>
          <t>E.001</t>
        </is>
      </c>
      <c r="C4" s="18" t="inlineStr">
        <is>
          <t>Scavo a sezione ristretta in terreno compatto</t>
        </is>
      </c>
      <c r="D4" s="17" t="inlineStr">
        <is>
          <t>m³</t>
        </is>
      </c>
      <c r="E4" s="14" t="n">
        <v>18.5</v>
      </c>
      <c r="F4" s="17" t="inlineStr">
        <is>
          <t>Prez. Regionale</t>
        </is>
      </c>
      <c r="G4" s="17" t="inlineStr">
        <is>
          <t>06/03/2026</t>
        </is>
      </c>
    </row>
    <row r="5" ht="30" customHeight="1">
      <c r="A5" s="11" t="inlineStr">
        <is>
          <t>Edile</t>
        </is>
      </c>
      <c r="B5" s="11" t="inlineStr">
        <is>
          <t>E.002</t>
        </is>
      </c>
      <c r="C5" s="12" t="inlineStr">
        <is>
          <t>Scavo a sezione larga con mezzi meccanici</t>
        </is>
      </c>
      <c r="D5" s="11" t="inlineStr">
        <is>
          <t>m³</t>
        </is>
      </c>
      <c r="E5" s="14" t="n">
        <v>8.199999999999999</v>
      </c>
      <c r="F5" s="11" t="inlineStr">
        <is>
          <t>Prez. Regionale</t>
        </is>
      </c>
      <c r="G5" s="11" t="inlineStr">
        <is>
          <t>06/03/2026</t>
        </is>
      </c>
    </row>
    <row r="6" ht="30" customHeight="1">
      <c r="A6" s="17" t="inlineStr">
        <is>
          <t>Edile</t>
        </is>
      </c>
      <c r="B6" s="17" t="inlineStr">
        <is>
          <t>E.003</t>
        </is>
      </c>
      <c r="C6" s="18" t="inlineStr">
        <is>
          <t>Riempimento e costipamento con materiale idoneo</t>
        </is>
      </c>
      <c r="D6" s="17" t="inlineStr">
        <is>
          <t>m³</t>
        </is>
      </c>
      <c r="E6" s="14" t="n">
        <v>12</v>
      </c>
      <c r="F6" s="17" t="inlineStr">
        <is>
          <t>Prez. Regionale</t>
        </is>
      </c>
      <c r="G6" s="17" t="inlineStr">
        <is>
          <t>06/03/2026</t>
        </is>
      </c>
    </row>
    <row r="7" ht="30" customHeight="1">
      <c r="A7" s="11" t="inlineStr">
        <is>
          <t>Edile</t>
        </is>
      </c>
      <c r="B7" s="11" t="inlineStr">
        <is>
          <t>E.004</t>
        </is>
      </c>
      <c r="C7" s="12" t="inlineStr">
        <is>
          <t>Calcestruzzo in fondazione C25/30</t>
        </is>
      </c>
      <c r="D7" s="11" t="inlineStr">
        <is>
          <t>m³</t>
        </is>
      </c>
      <c r="E7" s="14" t="n">
        <v>285</v>
      </c>
      <c r="F7" s="11" t="inlineStr">
        <is>
          <t>Prez. Regionale</t>
        </is>
      </c>
      <c r="G7" s="11" t="inlineStr">
        <is>
          <t>06/03/2026</t>
        </is>
      </c>
    </row>
    <row r="8" ht="30" customHeight="1">
      <c r="A8" s="17" t="inlineStr">
        <is>
          <t>Edile</t>
        </is>
      </c>
      <c r="B8" s="17" t="inlineStr">
        <is>
          <t>E.005</t>
        </is>
      </c>
      <c r="C8" s="18" t="inlineStr">
        <is>
          <t>Calcestruzzo in elevazione C30/37</t>
        </is>
      </c>
      <c r="D8" s="17" t="inlineStr">
        <is>
          <t>m³</t>
        </is>
      </c>
      <c r="E8" s="14" t="n">
        <v>320</v>
      </c>
      <c r="F8" s="17" t="inlineStr">
        <is>
          <t>Prez. Regionale</t>
        </is>
      </c>
      <c r="G8" s="17" t="inlineStr">
        <is>
          <t>06/03/2026</t>
        </is>
      </c>
    </row>
    <row r="9" ht="30" customHeight="1">
      <c r="A9" s="11" t="inlineStr">
        <is>
          <t>Edile</t>
        </is>
      </c>
      <c r="B9" s="11" t="inlineStr">
        <is>
          <t>E.006</t>
        </is>
      </c>
      <c r="C9" s="12" t="inlineStr">
        <is>
          <t>Acciaio per armature B450C</t>
        </is>
      </c>
      <c r="D9" s="11" t="inlineStr">
        <is>
          <t>kg</t>
        </is>
      </c>
      <c r="E9" s="14" t="n">
        <v>1.15</v>
      </c>
      <c r="F9" s="11" t="inlineStr">
        <is>
          <t>Prez. Regionale</t>
        </is>
      </c>
      <c r="G9" s="11" t="inlineStr">
        <is>
          <t>06/03/2026</t>
        </is>
      </c>
    </row>
    <row r="10" ht="30" customHeight="1">
      <c r="A10" s="17" t="inlineStr">
        <is>
          <t>Edile</t>
        </is>
      </c>
      <c r="B10" s="17" t="inlineStr">
        <is>
          <t>E.007</t>
        </is>
      </c>
      <c r="C10" s="18" t="inlineStr">
        <is>
          <t>Casseratura in legno per fondazioni</t>
        </is>
      </c>
      <c r="D10" s="17" t="inlineStr">
        <is>
          <t>m²</t>
        </is>
      </c>
      <c r="E10" s="14" t="n">
        <v>18</v>
      </c>
      <c r="F10" s="17" t="inlineStr">
        <is>
          <t>Prez. Regionale</t>
        </is>
      </c>
      <c r="G10" s="17" t="inlineStr">
        <is>
          <t>06/03/2026</t>
        </is>
      </c>
    </row>
    <row r="11" ht="30" customHeight="1">
      <c r="A11" s="11" t="inlineStr">
        <is>
          <t>Edile</t>
        </is>
      </c>
      <c r="B11" s="11" t="inlineStr">
        <is>
          <t>E.008</t>
        </is>
      </c>
      <c r="C11" s="12" t="inlineStr">
        <is>
          <t>Muratura in laterizio porizzato 30 cm</t>
        </is>
      </c>
      <c r="D11" s="11" t="inlineStr">
        <is>
          <t>m²</t>
        </is>
      </c>
      <c r="E11" s="14" t="n">
        <v>42</v>
      </c>
      <c r="F11" s="11" t="inlineStr">
        <is>
          <t>Prez. Regionale</t>
        </is>
      </c>
      <c r="G11" s="11" t="inlineStr">
        <is>
          <t>06/03/2026</t>
        </is>
      </c>
    </row>
    <row r="12" ht="30" customHeight="1">
      <c r="A12" s="17" t="inlineStr">
        <is>
          <t>Edile</t>
        </is>
      </c>
      <c r="B12" s="17" t="inlineStr">
        <is>
          <t>E.009</t>
        </is>
      </c>
      <c r="C12" s="18" t="inlineStr">
        <is>
          <t>Solaio latero-cemento 20+5 cm</t>
        </is>
      </c>
      <c r="D12" s="17" t="inlineStr">
        <is>
          <t>m²</t>
        </is>
      </c>
      <c r="E12" s="14" t="n">
        <v>68</v>
      </c>
      <c r="F12" s="17" t="inlineStr">
        <is>
          <t>Prez. Regionale</t>
        </is>
      </c>
      <c r="G12" s="17" t="inlineStr">
        <is>
          <t>06/03/2026</t>
        </is>
      </c>
    </row>
    <row r="13" ht="30" customHeight="1">
      <c r="A13" s="11" t="inlineStr">
        <is>
          <t>Edile</t>
        </is>
      </c>
      <c r="B13" s="11" t="inlineStr">
        <is>
          <t>E.010</t>
        </is>
      </c>
      <c r="C13" s="12" t="inlineStr">
        <is>
          <t>Copertura a falde con tegole in laterizio</t>
        </is>
      </c>
      <c r="D13" s="11" t="inlineStr">
        <is>
          <t>m²</t>
        </is>
      </c>
      <c r="E13" s="14" t="n">
        <v>85</v>
      </c>
      <c r="F13" s="11" t="inlineStr">
        <is>
          <t>Prez. Regionale</t>
        </is>
      </c>
      <c r="G13" s="11" t="inlineStr">
        <is>
          <t>06/03/2026</t>
        </is>
      </c>
    </row>
    <row r="14" ht="30" customHeight="1">
      <c r="A14" s="17" t="inlineStr">
        <is>
          <t>Impiantistica</t>
        </is>
      </c>
      <c r="B14" s="17" t="inlineStr">
        <is>
          <t>I.001</t>
        </is>
      </c>
      <c r="C14" s="18" t="inlineStr">
        <is>
          <t>Impianto idrico per u.a. tipo A</t>
        </is>
      </c>
      <c r="D14" s="17" t="inlineStr">
        <is>
          <t>corpo</t>
        </is>
      </c>
      <c r="E14" s="14" t="n">
        <v>4800</v>
      </c>
      <c r="F14" s="17" t="inlineStr">
        <is>
          <t>Prezzario DEI</t>
        </is>
      </c>
      <c r="G14" s="17" t="inlineStr">
        <is>
          <t>06/03/2026</t>
        </is>
      </c>
    </row>
    <row r="15" ht="30" customHeight="1">
      <c r="A15" s="11" t="inlineStr">
        <is>
          <t>Impiantistica</t>
        </is>
      </c>
      <c r="B15" s="11" t="inlineStr">
        <is>
          <t>I.002</t>
        </is>
      </c>
      <c r="C15" s="12" t="inlineStr">
        <is>
          <t>Impianto elettrico per u.a. tipo A</t>
        </is>
      </c>
      <c r="D15" s="11" t="inlineStr">
        <is>
          <t>corpo</t>
        </is>
      </c>
      <c r="E15" s="14" t="n">
        <v>3600</v>
      </c>
      <c r="F15" s="11" t="inlineStr">
        <is>
          <t>Prezzario DEI</t>
        </is>
      </c>
      <c r="G15" s="11" t="inlineStr">
        <is>
          <t>06/03/2026</t>
        </is>
      </c>
    </row>
    <row r="16" ht="30" customHeight="1">
      <c r="A16" s="17" t="inlineStr">
        <is>
          <t>Impiantistica</t>
        </is>
      </c>
      <c r="B16" s="17" t="inlineStr">
        <is>
          <t>I.003</t>
        </is>
      </c>
      <c r="C16" s="18" t="inlineStr">
        <is>
          <t>Riscaldamento a pavimento completo</t>
        </is>
      </c>
      <c r="D16" s="17" t="inlineStr">
        <is>
          <t>corpo</t>
        </is>
      </c>
      <c r="E16" s="14" t="n">
        <v>8500</v>
      </c>
      <c r="F16" s="17" t="inlineStr">
        <is>
          <t>Prezzario DEI</t>
        </is>
      </c>
      <c r="G16" s="17" t="inlineStr">
        <is>
          <t>06/03/2026</t>
        </is>
      </c>
    </row>
    <row r="17" ht="30" customHeight="1">
      <c r="A17" s="11" t="inlineStr">
        <is>
          <t>Impiantistica</t>
        </is>
      </c>
      <c r="B17" s="11" t="inlineStr">
        <is>
          <t>I.004</t>
        </is>
      </c>
      <c r="C17" s="12" t="inlineStr">
        <is>
          <t>VMC doppio flusso con recupero</t>
        </is>
      </c>
      <c r="D17" s="11" t="inlineStr">
        <is>
          <t>corpo</t>
        </is>
      </c>
      <c r="E17" s="14" t="n">
        <v>5200</v>
      </c>
      <c r="F17" s="11" t="inlineStr">
        <is>
          <t>Prezzario DEI</t>
        </is>
      </c>
      <c r="G17" s="11" t="inlineStr">
        <is>
          <t>06/03/2026</t>
        </is>
      </c>
    </row>
    <row r="18" ht="30" customHeight="1">
      <c r="A18" s="17" t="inlineStr">
        <is>
          <t>Impiantistica</t>
        </is>
      </c>
      <c r="B18" s="17" t="inlineStr">
        <is>
          <t>I.005</t>
        </is>
      </c>
      <c r="C18" s="18" t="inlineStr">
        <is>
          <t>Fotovoltaico 6 kWp con batterie</t>
        </is>
      </c>
      <c r="D18" s="17" t="inlineStr">
        <is>
          <t>corpo</t>
        </is>
      </c>
      <c r="E18" s="14" t="n">
        <v>12000</v>
      </c>
      <c r="F18" s="17" t="inlineStr">
        <is>
          <t>Prezzario DEI</t>
        </is>
      </c>
      <c r="G18" s="17" t="inlineStr">
        <is>
          <t>06/03/2026</t>
        </is>
      </c>
    </row>
    <row r="19" ht="30" customHeight="1">
      <c r="A19" s="11" t="inlineStr">
        <is>
          <t>Finitura</t>
        </is>
      </c>
      <c r="B19" s="11" t="inlineStr">
        <is>
          <t>F.001</t>
        </is>
      </c>
      <c r="C19" s="12" t="inlineStr">
        <is>
          <t>Intonaco civile interno a due strati</t>
        </is>
      </c>
      <c r="D19" s="11" t="inlineStr">
        <is>
          <t>m²</t>
        </is>
      </c>
      <c r="E19" s="14" t="n">
        <v>14.5</v>
      </c>
      <c r="F19" s="11" t="inlineStr">
        <is>
          <t>Prez. Regionale</t>
        </is>
      </c>
      <c r="G19" s="11" t="inlineStr">
        <is>
          <t>06/03/2026</t>
        </is>
      </c>
    </row>
    <row r="20" ht="30" customHeight="1">
      <c r="A20" s="17" t="inlineStr">
        <is>
          <t>Finitura</t>
        </is>
      </c>
      <c r="B20" s="17" t="inlineStr">
        <is>
          <t>F.002</t>
        </is>
      </c>
      <c r="C20" s="18" t="inlineStr">
        <is>
          <t>Rasatura e tinteggiatura lavabile</t>
        </is>
      </c>
      <c r="D20" s="17" t="inlineStr">
        <is>
          <t>m²</t>
        </is>
      </c>
      <c r="E20" s="14" t="n">
        <v>8.5</v>
      </c>
      <c r="F20" s="17" t="inlineStr">
        <is>
          <t>Prez. Regionale</t>
        </is>
      </c>
      <c r="G20" s="17" t="inlineStr">
        <is>
          <t>06/03/2026</t>
        </is>
      </c>
    </row>
    <row r="21" ht="30" customHeight="1">
      <c r="A21" s="11" t="inlineStr">
        <is>
          <t>Finitura</t>
        </is>
      </c>
      <c r="B21" s="11" t="inlineStr">
        <is>
          <t>F.003</t>
        </is>
      </c>
      <c r="C21" s="12" t="inlineStr">
        <is>
          <t>Pavimento grès porcellanato 60x60</t>
        </is>
      </c>
      <c r="D21" s="11" t="inlineStr">
        <is>
          <t>m²</t>
        </is>
      </c>
      <c r="E21" s="14" t="n">
        <v>48</v>
      </c>
      <c r="F21" s="11" t="inlineStr">
        <is>
          <t>Prez. Regionale</t>
        </is>
      </c>
      <c r="G21" s="11" t="inlineStr">
        <is>
          <t>06/03/2026</t>
        </is>
      </c>
    </row>
    <row r="22" ht="30" customHeight="1">
      <c r="A22" s="17" t="inlineStr">
        <is>
          <t>Finitura</t>
        </is>
      </c>
      <c r="B22" s="17" t="inlineStr">
        <is>
          <t>F.004</t>
        </is>
      </c>
      <c r="C22" s="18" t="inlineStr">
        <is>
          <t>Rivestimento ceramica bagno 30x60</t>
        </is>
      </c>
      <c r="D22" s="17" t="inlineStr">
        <is>
          <t>m²</t>
        </is>
      </c>
      <c r="E22" s="14" t="n">
        <v>52</v>
      </c>
      <c r="F22" s="17" t="inlineStr">
        <is>
          <t>Prez. Regionale</t>
        </is>
      </c>
      <c r="G22" s="17" t="inlineStr">
        <is>
          <t>06/03/2026</t>
        </is>
      </c>
    </row>
    <row r="23" ht="30" customHeight="1">
      <c r="A23" s="11" t="inlineStr">
        <is>
          <t>Finitura</t>
        </is>
      </c>
      <c r="B23" s="11" t="inlineStr">
        <is>
          <t>F.005</t>
        </is>
      </c>
      <c r="C23" s="12" t="inlineStr">
        <is>
          <t>Infisso alluminio taglio termico</t>
        </is>
      </c>
      <c r="D23" s="11" t="inlineStr">
        <is>
          <t>m²</t>
        </is>
      </c>
      <c r="E23" s="14" t="n">
        <v>380</v>
      </c>
      <c r="F23" s="11" t="inlineStr">
        <is>
          <t>Prez. Regionale</t>
        </is>
      </c>
      <c r="G23" s="11" t="inlineStr">
        <is>
          <t>06/03/2026</t>
        </is>
      </c>
    </row>
    <row r="24" ht="30" customHeight="1">
      <c r="A24" s="17" t="inlineStr">
        <is>
          <t>Finitura</t>
        </is>
      </c>
      <c r="B24" s="17" t="inlineStr">
        <is>
          <t>F.006</t>
        </is>
      </c>
      <c r="C24" s="18" t="inlineStr">
        <is>
          <t>Porta interna in laminato</t>
        </is>
      </c>
      <c r="D24" s="17" t="inlineStr">
        <is>
          <t>cad.</t>
        </is>
      </c>
      <c r="E24" s="14" t="n">
        <v>420</v>
      </c>
      <c r="F24" s="17" t="inlineStr">
        <is>
          <t>Prez. Regionale</t>
        </is>
      </c>
      <c r="G24" s="17" t="inlineStr">
        <is>
          <t>06/03/2026</t>
        </is>
      </c>
    </row>
    <row r="25" ht="30" customHeight="1">
      <c r="A25" s="11" t="inlineStr">
        <is>
          <t>Esterne</t>
        </is>
      </c>
      <c r="B25" s="11" t="inlineStr">
        <is>
          <t>X.001</t>
        </is>
      </c>
      <c r="C25" s="12" t="inlineStr">
        <is>
          <t>Pavimentazione in porfido su massetto</t>
        </is>
      </c>
      <c r="D25" s="11" t="inlineStr">
        <is>
          <t>m²</t>
        </is>
      </c>
      <c r="E25" s="14" t="n">
        <v>95</v>
      </c>
      <c r="F25" s="11" t="inlineStr">
        <is>
          <t>Prez. Regionale</t>
        </is>
      </c>
      <c r="G25" s="11" t="inlineStr">
        <is>
          <t>06/03/2026</t>
        </is>
      </c>
    </row>
    <row r="26" ht="30" customHeight="1">
      <c r="A26" s="17" t="inlineStr">
        <is>
          <t>Esterne</t>
        </is>
      </c>
      <c r="B26" s="17" t="inlineStr">
        <is>
          <t>X.002</t>
        </is>
      </c>
      <c r="C26" s="18" t="inlineStr">
        <is>
          <t>Recinzione rete metallica h=1.80m</t>
        </is>
      </c>
      <c r="D26" s="17" t="inlineStr">
        <is>
          <t>m</t>
        </is>
      </c>
      <c r="E26" s="14" t="n">
        <v>65</v>
      </c>
      <c r="F26" s="17" t="inlineStr">
        <is>
          <t>Prez. Regionale</t>
        </is>
      </c>
      <c r="G26" s="17" t="inlineStr">
        <is>
          <t>06/03/2026</t>
        </is>
      </c>
    </row>
    <row r="27" ht="30" customHeight="1">
      <c r="A27" s="11" t="inlineStr">
        <is>
          <t>Esterne</t>
        </is>
      </c>
      <c r="B27" s="11" t="inlineStr">
        <is>
          <t>X.003</t>
        </is>
      </c>
      <c r="C27" s="12" t="inlineStr">
        <is>
          <t>Cancello carraio automatico 4x2m</t>
        </is>
      </c>
      <c r="D27" s="11" t="inlineStr">
        <is>
          <t>cad.</t>
        </is>
      </c>
      <c r="E27" s="14" t="n">
        <v>3800</v>
      </c>
      <c r="F27" s="11" t="inlineStr">
        <is>
          <t>Prez. Regionale</t>
        </is>
      </c>
      <c r="G27" s="11" t="inlineStr">
        <is>
          <t>06/03/2026</t>
        </is>
      </c>
    </row>
    <row r="28" ht="30" customHeight="1">
      <c r="A28" s="17" t="inlineStr">
        <is>
          <t>Esterne</t>
        </is>
      </c>
      <c r="B28" s="17" t="inlineStr">
        <is>
          <t>X.004</t>
        </is>
      </c>
      <c r="C28" s="18" t="inlineStr">
        <is>
          <t>Sistemazione a verde con irrigazione</t>
        </is>
      </c>
      <c r="D28" s="17" t="inlineStr">
        <is>
          <t>corpo</t>
        </is>
      </c>
      <c r="E28" s="14" t="n">
        <v>4200</v>
      </c>
      <c r="F28" s="17" t="inlineStr">
        <is>
          <t>Prez. Regionale</t>
        </is>
      </c>
      <c r="G28" s="17" t="inlineStr">
        <is>
          <t>06/03/2026</t>
        </is>
      </c>
    </row>
  </sheetData>
  <mergeCells count="2">
    <mergeCell ref="A1:G1"/>
    <mergeCell ref="A2:G2"/>
  </mergeCells>
  <pageMargins left="0.75" right="0.75" top="1" bottom="1" header="0.5" footer="0.5"/>
  <pageSetup fitToHeight="0" fitToWidth="1"/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A1:C13"/>
  <sheetViews>
    <sheetView showGridLines="0" workbookViewId="0">
      <selection activeCell="A1" sqref="A1"/>
    </sheetView>
  </sheetViews>
  <sheetFormatPr baseColWidth="8" defaultRowHeight="15"/>
  <cols>
    <col width="35" customWidth="1" min="1" max="1"/>
    <col width="20" customWidth="1" min="2" max="2"/>
    <col width="40" customWidth="1" min="3" max="3"/>
  </cols>
  <sheetData>
    <row r="1" ht="36" customHeight="1">
      <c r="A1" s="1" t="inlineStr">
        <is>
          <t>PARAMETRI DI PROGETTO</t>
        </is>
      </c>
    </row>
    <row r="2" ht="24" customHeight="1">
      <c r="A2" s="8" t="inlineStr">
        <is>
          <t>Parametro</t>
        </is>
      </c>
      <c r="B2" s="8" t="inlineStr">
        <is>
          <t>Valore</t>
        </is>
      </c>
      <c r="C2" s="8" t="inlineStr">
        <is>
          <t>Note</t>
        </is>
      </c>
    </row>
    <row r="3" ht="22" customHeight="1">
      <c r="A3" s="12" t="inlineStr">
        <is>
          <t>Percentuale IVA applicata</t>
        </is>
      </c>
      <c r="B3" s="6" t="inlineStr">
        <is>
          <t>10%</t>
        </is>
      </c>
      <c r="C3" s="35" t="inlineStr">
        <is>
          <t>IVA agevolata per interventi abitativi</t>
        </is>
      </c>
    </row>
    <row r="4" ht="22" customHeight="1">
      <c r="A4" s="18" t="inlineStr">
        <is>
          <t>Percentuale spese generali</t>
        </is>
      </c>
      <c r="B4" s="6" t="inlineStr">
        <is>
          <t>15%</t>
        </is>
      </c>
      <c r="C4" s="36" t="inlineStr">
        <is>
          <t>Da applicare se richiesto dalla committenza</t>
        </is>
      </c>
    </row>
    <row r="5" ht="22" customHeight="1">
      <c r="A5" s="12" t="inlineStr">
        <is>
          <t>Percentuale utile impresa</t>
        </is>
      </c>
      <c r="B5" s="6" t="inlineStr">
        <is>
          <t>10%</t>
        </is>
      </c>
      <c r="C5" s="35" t="inlineStr">
        <is>
          <t>Margine standard di mercato</t>
        </is>
      </c>
    </row>
    <row r="6" ht="22" customHeight="1">
      <c r="A6" s="18" t="inlineStr">
        <is>
          <t>Ribasso d'asta (%)</t>
        </is>
      </c>
      <c r="B6" s="6" t="inlineStr">
        <is>
          <t>0%</t>
        </is>
      </c>
      <c r="C6" s="36" t="inlineStr">
        <is>
          <t>Eventuale ribasso in sede di gara</t>
        </is>
      </c>
    </row>
    <row r="7" ht="22" customHeight="1">
      <c r="A7" s="12" t="inlineStr">
        <is>
          <t>Oneri sicurezza non soggetti a ribasso</t>
        </is>
      </c>
      <c r="B7" s="6" t="inlineStr">
        <is>
          <t>2%</t>
        </is>
      </c>
      <c r="C7" s="35" t="inlineStr">
        <is>
          <t>D.Lgs. 81/2008</t>
        </is>
      </c>
    </row>
    <row r="8" ht="22" customHeight="1">
      <c r="A8" s="18" t="inlineStr">
        <is>
          <t>Categoria lavori prevalente</t>
        </is>
      </c>
      <c r="B8" s="6" t="inlineStr">
        <is>
          <t>OG1</t>
        </is>
      </c>
      <c r="C8" s="36" t="inlineStr">
        <is>
          <t>Edilizia civile e industriale</t>
        </is>
      </c>
    </row>
    <row r="9" ht="22" customHeight="1">
      <c r="A9" s="12" t="inlineStr">
        <is>
          <t>Classifica SOA richiesta</t>
        </is>
      </c>
      <c r="B9" s="6" t="inlineStr">
        <is>
          <t>II</t>
        </is>
      </c>
      <c r="C9" s="35" t="inlineStr">
        <is>
          <t>Fino a € 516.457</t>
        </is>
      </c>
    </row>
    <row r="10" ht="22" customHeight="1">
      <c r="A10" s="18" t="inlineStr">
        <is>
          <t>Durata presunta lavori (giorni)</t>
        </is>
      </c>
      <c r="B10" s="6" t="inlineStr">
        <is>
          <t>180</t>
        </is>
      </c>
      <c r="C10" s="36" t="inlineStr">
        <is>
          <t>Da cronoprogramma allegato</t>
        </is>
      </c>
    </row>
    <row r="11" ht="22" customHeight="1">
      <c r="A11" s="12" t="inlineStr">
        <is>
          <t>Tipo contratto</t>
        </is>
      </c>
      <c r="B11" s="6" t="inlineStr">
        <is>
          <t>A misura</t>
        </is>
      </c>
      <c r="C11" s="35" t="inlineStr">
        <is>
          <t>Prezzi unitari da prezziario</t>
        </is>
      </c>
    </row>
    <row r="12" ht="22" customHeight="1">
      <c r="A12" s="18" t="inlineStr">
        <is>
          <t>Valuta</t>
        </is>
      </c>
      <c r="B12" s="6" t="inlineStr">
        <is>
          <t>Euro (€)</t>
        </is>
      </c>
      <c r="C12" s="36" t="inlineStr"/>
    </row>
    <row r="13" ht="22" customHeight="1">
      <c r="A13" s="12" t="inlineStr">
        <is>
          <t>Decimali importi</t>
        </is>
      </c>
      <c r="B13" s="6" t="inlineStr">
        <is>
          <t>2</t>
        </is>
      </c>
      <c r="C13" s="35" t="inlineStr">
        <is>
          <t>Arrotondamento al centesimo</t>
        </is>
      </c>
    </row>
  </sheetData>
  <mergeCells count="1">
    <mergeCell ref="A1:C1"/>
  </mergeCells>
  <pageMargins left="0.75" right="0.75" top="1" bottom="1" header="0.5" footer="0.5"/>
  <pageSetup fitToHeight="0" fitToWidth="1"/>
</worksheet>
</file>

<file path=xl/worksheets/sheet5.xml><?xml version="1.0" encoding="utf-8"?>
<worksheet xmlns="http://schemas.openxmlformats.org/spreadsheetml/2006/main">
  <sheetPr>
    <outlinePr summaryBelow="1" summaryRight="1"/>
    <pageSetUpPr fitToPage="1"/>
  </sheetPr>
  <dimension ref="A1:C41"/>
  <sheetViews>
    <sheetView showGridLines="0" workbookViewId="0">
      <selection activeCell="A1" sqref="A1"/>
    </sheetView>
  </sheetViews>
  <sheetFormatPr baseColWidth="8" defaultRowHeight="15"/>
  <cols>
    <col width="5" customWidth="1" min="1" max="1"/>
    <col width="25" customWidth="1" min="2" max="2"/>
    <col width="65" customWidth="1" min="3" max="3"/>
  </cols>
  <sheetData>
    <row r="1" ht="36" customHeight="1">
      <c r="A1" s="1" t="inlineStr">
        <is>
          <t>GUIDA ALL'UTILIZZO — COMPUTO METRICO ESTIMATIVO</t>
        </is>
      </c>
    </row>
    <row r="2">
      <c r="A2" s="29" t="inlineStr">
        <is>
          <t>Versione 1.0 — 06/03/2026</t>
        </is>
      </c>
    </row>
    <row r="4" ht="24" customHeight="1">
      <c r="A4" s="10" t="inlineStr">
        <is>
          <t>STRUTTURA DELLA CARTELLA DI LAVORO</t>
        </is>
      </c>
    </row>
    <row r="5" ht="35" customHeight="1">
      <c r="A5" s="37" t="n"/>
      <c r="B5" s="38" t="inlineStr">
        <is>
          <t>Computo Metrico</t>
        </is>
      </c>
      <c r="C5" s="12" t="inlineStr">
        <is>
          <t>Foglio principale. Contiene l'elenco completo delle voci di lavorazione con quantità, prezzi unitari e importi calcolati automaticamente.</t>
        </is>
      </c>
    </row>
    <row r="6" ht="35" customHeight="1">
      <c r="A6" s="39" t="n"/>
      <c r="B6" s="25" t="inlineStr">
        <is>
          <t>Riepilogo per Categoria</t>
        </is>
      </c>
      <c r="C6" s="18" t="inlineStr">
        <is>
          <t>Aggrega gli importi per macro-categoria (Edile, Impiantistica, Finitura, Esterne) con grafico a barre.</t>
        </is>
      </c>
    </row>
    <row r="7" ht="35" customHeight="1">
      <c r="A7" s="37" t="n"/>
      <c r="B7" s="38" t="inlineStr">
        <is>
          <t>Prezziario di Riferimento</t>
        </is>
      </c>
      <c r="C7" s="12" t="inlineStr">
        <is>
          <t>Archivio dei prezzi unitari di riferimento. Consultare per inserire i prezzi nel Computo Metrico.</t>
        </is>
      </c>
    </row>
    <row r="8" ht="35" customHeight="1">
      <c r="A8" s="39" t="n"/>
      <c r="B8" s="25" t="inlineStr">
        <is>
          <t>Parametri</t>
        </is>
      </c>
      <c r="C8" s="18" t="inlineStr">
        <is>
          <t>Impostazioni generali: IVA, spese generali, utile d'impresa, tipo contratto.</t>
        </is>
      </c>
    </row>
    <row r="9" ht="35" customHeight="1">
      <c r="A9" s="37" t="n"/>
      <c r="B9" s="38" t="inlineStr">
        <is>
          <t>Istruzioni</t>
        </is>
      </c>
      <c r="C9" s="12" t="inlineStr">
        <is>
          <t>Questo foglio: guida completa all'utilizzo.</t>
        </is>
      </c>
    </row>
    <row r="11" ht="24" customHeight="1">
      <c r="A11" s="10" t="inlineStr">
        <is>
          <t>COME COMPILARE IL COMPUTO METRICO</t>
        </is>
      </c>
    </row>
    <row r="12" ht="35" customHeight="1">
      <c r="A12" s="39" t="n"/>
      <c r="B12" s="25" t="inlineStr">
        <is>
          <t>1. Dati progetto (righe 2-4)</t>
        </is>
      </c>
      <c r="C12" s="18" t="inlineStr">
        <is>
          <t>Compilare i campi evidenziati in giallo: nome progetto, committente, luogo, progettista, data, revisione.</t>
        </is>
      </c>
    </row>
    <row r="13" ht="35" customHeight="1">
      <c r="A13" s="37" t="n"/>
      <c r="B13" s="38" t="inlineStr">
        <is>
          <t>2. Descrizione lavorazioni (col. C)</t>
        </is>
      </c>
      <c r="C13" s="12" t="inlineStr">
        <is>
          <t>Inserire la descrizione completa della lavorazione. Fare riferimento al Prezziario di Riferimento per le descrizioni standard.</t>
        </is>
      </c>
    </row>
    <row r="14" ht="35" customHeight="1">
      <c r="A14" s="39" t="n"/>
      <c r="B14" s="25" t="inlineStr">
        <is>
          <t>3. Unità di misura (col. D)</t>
        </is>
      </c>
      <c r="C14" s="18" t="inlineStr">
        <is>
          <t>Scegliere dal menu a discesa l'unità di misura appropriata (m², m³, m, cad., corpo, kg, t, l, ora).</t>
        </is>
      </c>
    </row>
    <row r="15" ht="35" customHeight="1">
      <c r="A15" s="37" t="n"/>
      <c r="B15" s="38" t="inlineStr">
        <is>
          <t>4. Quantità (col. E)</t>
        </is>
      </c>
      <c r="C15" s="12" t="inlineStr">
        <is>
          <t>Inserire la quantità misurata in campo o da elaborati grafici.</t>
        </is>
      </c>
    </row>
    <row r="16" ht="35" customHeight="1">
      <c r="A16" s="39" t="n"/>
      <c r="B16" s="25" t="inlineStr">
        <is>
          <t>5. Prezzo unitario (col. F)</t>
        </is>
      </c>
      <c r="C16" s="18" t="inlineStr">
        <is>
          <t>Inserire il prezzo unitario (€). Celle evidenziate in giallo — modificabili.</t>
        </is>
      </c>
    </row>
    <row r="17" ht="35" customHeight="1">
      <c r="A17" s="37" t="n"/>
      <c r="B17" s="38" t="inlineStr">
        <is>
          <t>6. % Rincaro (col. G)</t>
        </is>
      </c>
      <c r="C17" s="12" t="inlineStr">
        <is>
          <t>Inserire eventuale percentuale di rincaro in formato decimale (es: 0,05 per 5%). Lasciare 0 se non applicabile.</t>
        </is>
      </c>
    </row>
    <row r="18" ht="35" customHeight="1">
      <c r="A18" s="39" t="n"/>
      <c r="B18" s="25" t="inlineStr">
        <is>
          <t>7. Importo (col. H)</t>
        </is>
      </c>
      <c r="C18" s="18" t="inlineStr">
        <is>
          <t>Calcolato automaticamente: Quantità × Prezzo Unitario × (1 + % Rincaro). NON modificare.</t>
        </is>
      </c>
    </row>
    <row r="20" ht="24" customHeight="1">
      <c r="A20" s="10" t="inlineStr">
        <is>
          <t>AGGIUNTA DI NUOVE VOCI</t>
        </is>
      </c>
    </row>
    <row r="21" ht="35" customHeight="1">
      <c r="A21" s="37" t="n"/>
      <c r="B21" s="38" t="inlineStr">
        <is>
          <t>Inserimento righe</t>
        </is>
      </c>
      <c r="C21" s="12" t="inlineStr">
        <is>
          <t>Per aggiungere voci a una categoria, inserire una nuova riga nella sezione corrispondente (tasto destro → Inserisci righe). Aggiornare la formula SOMMA nel totale.</t>
        </is>
      </c>
    </row>
    <row r="22" ht="35" customHeight="1">
      <c r="A22" s="39" t="n"/>
      <c r="B22" s="25" t="inlineStr">
        <is>
          <t>Nuove categorie</t>
        </is>
      </c>
      <c r="C22" s="18" t="inlineStr">
        <is>
          <t>Per aggiungere una categoria, copiare il formato delle righe di intestazione categoria (sfondo verde-blu medio).</t>
        </is>
      </c>
    </row>
    <row r="23" ht="35" customHeight="1">
      <c r="A23" s="37" t="n"/>
      <c r="B23" s="38" t="inlineStr">
        <is>
          <t>Aggiornamento Riepilogo</t>
        </is>
      </c>
      <c r="C23" s="12" t="inlineStr">
        <is>
          <t>Dopo aver aggiunto voci, verificare che le formule nel foglio Riepilogo includano le nuove righe.</t>
        </is>
      </c>
    </row>
    <row r="25" ht="24" customHeight="1">
      <c r="A25" s="10" t="inlineStr">
        <is>
          <t>CALCOLO AUTOMATICO</t>
        </is>
      </c>
    </row>
    <row r="26" ht="35" customHeight="1">
      <c r="A26" s="39" t="n"/>
      <c r="B26" s="25" t="inlineStr">
        <is>
          <t>Importo riga</t>
        </is>
      </c>
      <c r="C26" s="18">
        <f>Quantità × Prezzo Unitario × (1 + % Rincaro)</f>
        <v/>
      </c>
    </row>
    <row r="27" ht="35" customHeight="1">
      <c r="A27" s="37" t="n"/>
      <c r="B27" s="38" t="inlineStr">
        <is>
          <t>Totale netto</t>
        </is>
      </c>
      <c r="C27" s="12" t="inlineStr">
        <is>
          <t>Somma di tutti gli importi riga, escluse le righe di intestazione categoria.</t>
        </is>
      </c>
    </row>
    <row r="28" ht="35" customHeight="1">
      <c r="A28" s="39" t="n"/>
      <c r="B28" s="25" t="inlineStr">
        <is>
          <t>IVA</t>
        </is>
      </c>
      <c r="C28" s="18" t="inlineStr">
        <is>
          <t>Totale netto × 10% (modificabile nel foglio Parametri).</t>
        </is>
      </c>
    </row>
    <row r="29" ht="35" customHeight="1">
      <c r="A29" s="37" t="n"/>
      <c r="B29" s="38" t="inlineStr">
        <is>
          <t>Totale con IVA</t>
        </is>
      </c>
      <c r="C29" s="12" t="inlineStr">
        <is>
          <t>Totale netto + IVA.</t>
        </is>
      </c>
    </row>
    <row r="31" ht="24" customHeight="1">
      <c r="A31" s="10" t="inlineStr">
        <is>
          <t>LEGENDA COLORI</t>
        </is>
      </c>
    </row>
    <row r="32" ht="35" customHeight="1">
      <c r="A32" s="39" t="n"/>
      <c r="B32" s="25" t="inlineStr">
        <is>
          <t>Intestazione verde-blu scuro</t>
        </is>
      </c>
      <c r="C32" s="18" t="inlineStr">
        <is>
          <t>Titoli di colonna e totali principali — non modificare.</t>
        </is>
      </c>
    </row>
    <row r="33" ht="35" customHeight="1">
      <c r="A33" s="37" t="n"/>
      <c r="B33" s="38" t="inlineStr">
        <is>
          <t>Intestazione verde-blu medio</t>
        </is>
      </c>
      <c r="C33" s="12" t="inlineStr">
        <is>
          <t>Titoli di categoria — non modificare.</t>
        </is>
      </c>
    </row>
    <row r="34" ht="35" customHeight="1">
      <c r="A34" s="39" t="n"/>
      <c r="B34" s="25" t="inlineStr">
        <is>
          <t>Sfondo giallo tenue</t>
        </is>
      </c>
      <c r="C34" s="18" t="inlineStr">
        <is>
          <t>Celle di inserimento dati — compilare a cura dell'utente.</t>
        </is>
      </c>
    </row>
    <row r="35" ht="35" customHeight="1">
      <c r="A35" s="37" t="n"/>
      <c r="B35" s="38" t="inlineStr">
        <is>
          <t>Sfondo verde molto chiaro</t>
        </is>
      </c>
      <c r="C35" s="12" t="inlineStr">
        <is>
          <t>Celle calcolate automaticamente — non modificare.</t>
        </is>
      </c>
    </row>
    <row r="36" ht="35" customHeight="1">
      <c r="A36" s="39" t="n"/>
      <c r="B36" s="25" t="inlineStr">
        <is>
          <t>Sfondo bianco</t>
        </is>
      </c>
      <c r="C36" s="18" t="inlineStr">
        <is>
          <t>Righe dati alternate — non modificare la formattazione.</t>
        </is>
      </c>
    </row>
    <row r="38" ht="24" customHeight="1">
      <c r="A38" s="10" t="inlineStr">
        <is>
          <t>NOTE LEGALI E DISCLAIMER</t>
        </is>
      </c>
    </row>
    <row r="39" ht="35" customHeight="1">
      <c r="A39" s="37" t="n"/>
      <c r="B39" s="38" t="inlineStr">
        <is>
          <t>Prezzi indicativi</t>
        </is>
      </c>
      <c r="C39" s="12" t="inlineStr">
        <is>
          <t>I prezzi inseriti nel Prezziario di Riferimento sono puramente indicativi. Verificare sempre con il Prezziario Regionale vigente.</t>
        </is>
      </c>
    </row>
    <row r="40" ht="35" customHeight="1">
      <c r="A40" s="39" t="n"/>
      <c r="B40" s="25" t="inlineStr">
        <is>
          <t>Responsabilità</t>
        </is>
      </c>
      <c r="C40" s="18" t="inlineStr">
        <is>
          <t>Il professionista incaricato è responsabile della correttezza dei dati inseriti e della conformità alle normative vigenti.</t>
        </is>
      </c>
    </row>
    <row r="41" ht="35" customHeight="1">
      <c r="A41" s="37" t="n"/>
      <c r="B41" s="38" t="inlineStr">
        <is>
          <t>Normativa</t>
        </is>
      </c>
      <c r="C41" s="12" t="inlineStr">
        <is>
          <t>D.Lgs. 36/2023 (Codice dei Contratti Pubblici), D.Lgs. 81/2008 (Sicurezza), NTC 2018.</t>
        </is>
      </c>
    </row>
  </sheetData>
  <mergeCells count="8">
    <mergeCell ref="A1:C1"/>
    <mergeCell ref="A2:C2"/>
    <mergeCell ref="A4:C4"/>
    <mergeCell ref="A11:C11"/>
    <mergeCell ref="A20:C20"/>
    <mergeCell ref="A25:C25"/>
    <mergeCell ref="A31:C31"/>
    <mergeCell ref="A38:C38"/>
  </mergeCells>
  <pageMargins left="0.75" right="0.75" top="1" bottom="1" header="0.5" footer="0.5"/>
  <pageSetup fitToHeight="0" fitToWidth="1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2026-03-06T11:02:05Z</dcterms:created>
  <dcterms:modified xmlns:dcterms="http://purl.org/dc/terms/" xmlns:xsi="http://www.w3.org/2001/XMLSchema-instance" xsi:type="dcterms:W3CDTF">2026-03-06T11:02:05Z</dcterms:modified>
</cp:coreProperties>
</file>