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Calcolo" sheetId="4" state="visible" r:id="rId4"/>
    <sheet xmlns:r="http://schemas.openxmlformats.org/officeDocument/2006/relationships" name="Dashboard" sheetId="5" state="visible" r:id="rId5"/>
  </sheets>
  <definedNames>
    <definedName name="_xlnm.Print_Titles" localSheetId="2">'Inserimento'!1:4</definedName>
    <definedName name="_xlnm.Print_Titles" localSheetId="3">'Calcolo'!1:4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DD/MM/YYYY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374151"/>
      <sz val="10"/>
    </font>
    <font>
      <name val="Calibri"/>
      <i val="1"/>
      <color rgb="006B7280"/>
      <sz val="9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color rgb="006B7280"/>
      <sz val="9"/>
    </font>
    <font>
      <name val="Calibri"/>
      <b val="1"/>
      <color rgb="00FFFFFF"/>
      <sz val="9"/>
    </font>
    <font>
      <name val="Calibri"/>
      <b val="1"/>
      <color rgb="000F766E"/>
      <sz val="16"/>
    </font>
    <font>
      <name val="Calibri"/>
      <b val="1"/>
      <color rgb="00374151"/>
      <sz val="16"/>
    </font>
    <font>
      <name val="Calibri"/>
      <b val="1"/>
      <color rgb="0022C55E"/>
      <sz val="16"/>
    </font>
    <font>
      <name val="Calibri"/>
      <b val="1"/>
      <color rgb="00DC2626"/>
      <sz val="16"/>
    </font>
    <font>
      <name val="Calibri"/>
      <b val="1"/>
      <color rgb="0092400E"/>
      <sz val="16"/>
    </font>
    <font>
      <name val="Calibri"/>
      <b val="1"/>
      <color rgb="00065F46"/>
      <sz val="10"/>
    </font>
    <font>
      <name val="Calibri"/>
      <b val="1"/>
      <color rgb="0092400E"/>
      <sz val="10"/>
    </font>
    <font>
      <name val="Calibri"/>
      <b val="1"/>
      <color rgb="00DC2626"/>
      <sz val="10"/>
    </font>
    <font>
      <name val="Calibri"/>
      <b val="1"/>
      <color rgb="00991B1B"/>
      <sz val="10"/>
    </font>
  </fonts>
  <fills count="1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EAB308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F9FAFB"/>
      </patternFill>
    </fill>
    <fill>
      <patternFill patternType="solid">
        <fgColor rgb="00DC2626"/>
      </patternFill>
    </fill>
    <fill>
      <patternFill patternType="solid">
        <fgColor rgb="00374151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right" vertical="center"/>
    </xf>
    <xf numFmtId="10" fontId="6" fillId="6" borderId="1" applyAlignment="1" pivotButton="0" quotePrefix="0" xfId="0">
      <alignment horizontal="right" vertical="center"/>
    </xf>
    <xf numFmtId="164" fontId="0" fillId="0" borderId="4" pivotButton="0" quotePrefix="0" xfId="0"/>
    <xf numFmtId="164" fontId="6" fillId="6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10" fontId="6" fillId="7" borderId="1" applyAlignment="1" pivotButton="0" quotePrefix="0" xfId="0">
      <alignment horizontal="right" vertical="center"/>
    </xf>
    <xf numFmtId="1" fontId="6" fillId="7" borderId="1" applyAlignment="1" pivotButton="0" quotePrefix="0" xfId="0">
      <alignment horizontal="right" vertical="center"/>
    </xf>
    <xf numFmtId="164" fontId="6" fillId="4" borderId="1" applyAlignment="1" pivotButton="0" quotePrefix="0" xfId="0">
      <alignment horizontal="right" vertical="center"/>
    </xf>
    <xf numFmtId="10" fontId="6" fillId="4" borderId="1" applyAlignment="1" pivotButton="0" quotePrefix="0" xfId="0">
      <alignment horizontal="right" vertical="center"/>
    </xf>
    <xf numFmtId="1" fontId="6" fillId="4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164" fontId="10" fillId="9" borderId="1" applyAlignment="1" pivotButton="0" quotePrefix="0" xfId="0">
      <alignment horizontal="center" vertical="center" wrapText="1"/>
    </xf>
    <xf numFmtId="164" fontId="11" fillId="9" borderId="1" applyAlignment="1" pivotButton="0" quotePrefix="0" xfId="0">
      <alignment horizontal="center" vertical="center" wrapText="1"/>
    </xf>
    <xf numFmtId="164" fontId="12" fillId="9" borderId="1" applyAlignment="1" pivotButton="0" quotePrefix="0" xfId="0">
      <alignment horizontal="center" vertical="center" wrapText="1"/>
    </xf>
    <xf numFmtId="10" fontId="10" fillId="9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0" fillId="11" borderId="1" pivotButton="0" quotePrefix="0" xfId="0"/>
    <xf numFmtId="0" fontId="0" fillId="8" borderId="1" pivotButton="0" quotePrefix="0" xfId="0"/>
    <xf numFmtId="0" fontId="0" fillId="3" borderId="1" pivotButton="0" quotePrefix="0" xfId="0"/>
    <xf numFmtId="0" fontId="9" fillId="10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1" fontId="10" fillId="9" borderId="1" applyAlignment="1" pivotButton="0" quotePrefix="0" xfId="0">
      <alignment horizontal="center" vertical="center" wrapText="1"/>
    </xf>
    <xf numFmtId="1" fontId="13" fillId="9" borderId="1" applyAlignment="1" pivotButton="0" quotePrefix="0" xfId="0">
      <alignment horizontal="center" vertical="center" wrapText="1"/>
    </xf>
    <xf numFmtId="1" fontId="14" fillId="9" borderId="1" applyAlignment="1" pivotButton="0" quotePrefix="0" xfId="0">
      <alignment horizontal="center" vertical="center" wrapText="1"/>
    </xf>
    <xf numFmtId="0" fontId="0" fillId="10" borderId="1" pivotButton="0" quotePrefix="0" xfId="0"/>
    <xf numFmtId="0" fontId="0" fillId="5" borderId="1" pivotButton="0" quotePrefix="0" xfId="0"/>
    <xf numFmtId="164" fontId="15" fillId="7" borderId="1" applyAlignment="1" pivotButton="0" quotePrefix="0" xfId="0">
      <alignment horizontal="right" vertical="center"/>
    </xf>
    <xf numFmtId="0" fontId="15" fillId="12" borderId="1" applyAlignment="1" pivotButton="0" quotePrefix="0" xfId="0">
      <alignment horizontal="center" vertical="center" wrapText="1"/>
    </xf>
    <xf numFmtId="164" fontId="15" fillId="4" borderId="1" applyAlignment="1" pivotButton="0" quotePrefix="0" xfId="0">
      <alignment horizontal="right" vertical="center"/>
    </xf>
    <xf numFmtId="0" fontId="16" fillId="13" borderId="1" applyAlignment="1" pivotButton="0" quotePrefix="0" xfId="0">
      <alignment horizontal="center" vertical="center" wrapText="1"/>
    </xf>
    <xf numFmtId="164" fontId="17" fillId="4" borderId="1" applyAlignment="1" pivotButton="0" quotePrefix="0" xfId="0">
      <alignment horizontal="right" vertical="center"/>
    </xf>
    <xf numFmtId="0" fontId="18" fillId="1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right" vertical="center"/>
    </xf>
    <xf numFmtId="164" fontId="6" fillId="0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b val="1"/>
        <color rgb="00065F46"/>
      </font>
      <fill>
        <patternFill patternType="solid">
          <fgColor rgb="00D1FAE5"/>
        </patternFill>
      </fill>
    </dxf>
    <dxf>
      <font>
        <b val="1"/>
        <color rgb="0092400E"/>
      </font>
      <fill>
        <patternFill patternType="solid">
          <fgColor rgb="00FEF3C7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stati SKU</a:t>
            </a:r>
          </a:p>
        </rich>
      </tx>
    </title>
    <plotArea>
      <pieChart>
        <varyColors val="1"/>
        <ser>
          <idx val="0"/>
          <order val="0"/>
          <tx>
            <strRef>
              <f>'Dashboard'!C29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'Dashboard'!$B$30:$B$32</f>
            </numRef>
          </cat>
          <val>
            <numRef>
              <f>'Dashboard'!$C$30:$C$32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Margine medio per categoria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'Dashboard'!H29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'Dashboard'!$G$30:$G$37</f>
            </numRef>
          </cat>
          <val>
            <numRef>
              <f>'Dashboard'!$H$30:$H$37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Margine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32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32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showGridLines="0" zoomScale="10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6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6" customHeight="1">
      <c r="A1" s="1" t="inlineStr">
        <is>
          <t>Calcolo Margine Amazon FBA — Guida operativa</t>
        </is>
      </c>
    </row>
    <row r="2" ht="20" customHeight="1">
      <c r="A2" s="2" t="inlineStr">
        <is>
          <t>Data: 24/05/2026 | Versione 1.0</t>
        </is>
      </c>
    </row>
    <row r="3" ht="16" customHeight="1">
      <c r="A3" s="3" t="inlineStr">
        <is>
          <t>Documento riservato — Uso interno aziendale</t>
        </is>
      </c>
    </row>
    <row r="4"/>
    <row r="5" ht="22" customHeight="1">
      <c r="B5" s="4" t="inlineStr">
        <is>
          <t>📋 OBIETTIVO DEL FILE</t>
        </is>
      </c>
      <c r="C5" s="5" t="n"/>
      <c r="D5" s="5" t="n"/>
      <c r="E5" s="5" t="n"/>
      <c r="F5" s="5" t="n"/>
      <c r="G5" s="5" t="n"/>
      <c r="H5" s="6" t="n"/>
    </row>
    <row r="6" ht="30" customHeight="1">
      <c r="B6" s="7" t="inlineStr">
        <is>
          <t>Scopo</t>
        </is>
      </c>
      <c r="C6" s="8" t="inlineStr">
        <is>
          <t>Calcolare il margine netto per prodotto venduto su Amazon FBA, considerando: prezzo di vendita, IVA, commissioni referral, fee FBA, costi logistici, resi e stoccaggio.</t>
        </is>
      </c>
      <c r="D6" s="5" t="n"/>
      <c r="E6" s="5" t="n"/>
      <c r="F6" s="5" t="n"/>
      <c r="G6" s="5" t="n"/>
      <c r="H6" s="6" t="n"/>
    </row>
    <row r="7" ht="30" customHeight="1">
      <c r="B7" s="7" t="inlineStr">
        <is>
          <t>Output</t>
        </is>
      </c>
      <c r="C7" s="8" t="inlineStr">
        <is>
          <t>Margine lordo, margine netto, incidenza fee Amazon, break-even price, profitto per unità, stato alert (OK / ATTENZIONE / CRITICO).</t>
        </is>
      </c>
      <c r="D7" s="5" t="n"/>
      <c r="E7" s="5" t="n"/>
      <c r="F7" s="5" t="n"/>
      <c r="G7" s="5" t="n"/>
      <c r="H7" s="6" t="n"/>
    </row>
    <row r="8" ht="30" customHeight="1">
      <c r="B8" s="7" t="inlineStr">
        <is>
          <t>Target</t>
        </is>
      </c>
      <c r="C8" s="8" t="inlineStr">
        <is>
          <t>Seller Amazon FBA, responsabili e-commerce, titolari di PMI e microimprese con vendita online su marketplace italiani ed europei.</t>
        </is>
      </c>
      <c r="D8" s="5" t="n"/>
      <c r="E8" s="5" t="n"/>
      <c r="F8" s="5" t="n"/>
      <c r="G8" s="5" t="n"/>
      <c r="H8" s="6" t="n"/>
    </row>
    <row r="9"/>
    <row r="10" ht="22" customHeight="1">
      <c r="B10" s="9" t="inlineStr">
        <is>
          <t>🟡 CELLE MODIFICABILI</t>
        </is>
      </c>
      <c r="C10" s="5" t="n"/>
      <c r="D10" s="5" t="n"/>
      <c r="E10" s="5" t="n"/>
      <c r="F10" s="5" t="n"/>
      <c r="G10" s="5" t="n"/>
      <c r="H10" s="6" t="n"/>
    </row>
    <row r="11" ht="30" customHeight="1">
      <c r="B11" s="10" t="inlineStr">
        <is>
          <t>Colore giallo</t>
        </is>
      </c>
      <c r="C11" s="11" t="inlineStr">
        <is>
          <t>Le celle con sfondo giallo tenue (#FFFBEB) sono celle di INPUT — inserire qui i dati.</t>
        </is>
      </c>
      <c r="D11" s="5" t="n"/>
      <c r="E11" s="5" t="n"/>
      <c r="F11" s="5" t="n"/>
      <c r="G11" s="5" t="n"/>
      <c r="H11" s="6" t="n"/>
    </row>
    <row r="12" ht="30" customHeight="1">
      <c r="B12" s="7" t="inlineStr">
        <is>
          <t>Colore bianco</t>
        </is>
      </c>
      <c r="C12" s="8" t="inlineStr">
        <is>
          <t>Le celle con sfondo bianco contengono FORMULE — non modificare per evitare errori di calcolo.</t>
        </is>
      </c>
      <c r="D12" s="5" t="n"/>
      <c r="E12" s="5" t="n"/>
      <c r="F12" s="5" t="n"/>
      <c r="G12" s="5" t="n"/>
      <c r="H12" s="6" t="n"/>
    </row>
    <row r="13" ht="30" customHeight="1">
      <c r="B13" s="12" t="inlineStr">
        <is>
          <t>Colore verde</t>
        </is>
      </c>
      <c r="C13" s="13" t="inlineStr">
        <is>
          <t>Righe alternate in verde tenue (#F0FDFA) — solo estetico per leggibilità.</t>
        </is>
      </c>
      <c r="D13" s="5" t="n"/>
      <c r="E13" s="5" t="n"/>
      <c r="F13" s="5" t="n"/>
      <c r="G13" s="5" t="n"/>
      <c r="H13" s="6" t="n"/>
    </row>
    <row r="14"/>
    <row r="15" ht="22" customHeight="1">
      <c r="B15" s="4" t="inlineStr">
        <is>
          <t>🚀 GUIDA PASSO-PASSO</t>
        </is>
      </c>
      <c r="C15" s="5" t="n"/>
      <c r="D15" s="5" t="n"/>
      <c r="E15" s="5" t="n"/>
      <c r="F15" s="5" t="n"/>
      <c r="G15" s="5" t="n"/>
      <c r="H15" s="6" t="n"/>
    </row>
    <row r="16" ht="30" customHeight="1">
      <c r="B16" s="7" t="inlineStr">
        <is>
          <t>Passo 1</t>
        </is>
      </c>
      <c r="C16" s="8" t="inlineStr">
        <is>
          <t>Aprire il foglio PARAMETRI e compilare tutti i campi gialli: ragione sociale, P.IVA, aliquote IVA, commissioni Amazon, soglie di margine.</t>
        </is>
      </c>
      <c r="D16" s="5" t="n"/>
      <c r="E16" s="5" t="n"/>
      <c r="F16" s="5" t="n"/>
      <c r="G16" s="5" t="n"/>
      <c r="H16" s="6" t="n"/>
    </row>
    <row r="17" ht="30" customHeight="1">
      <c r="B17" s="7" t="inlineStr">
        <is>
          <t>Passo 2</t>
        </is>
      </c>
      <c r="C17" s="8" t="inlineStr">
        <is>
          <t>Aprire il foglio INSERIMENTO e aggiungere ogni prodotto con il relativo SKU, ASIN, costi di acquisto, prezzo di vendita e dati logistici.</t>
        </is>
      </c>
      <c r="D17" s="5" t="n"/>
      <c r="E17" s="5" t="n"/>
      <c r="F17" s="5" t="n"/>
      <c r="G17" s="5" t="n"/>
      <c r="H17" s="6" t="n"/>
    </row>
    <row r="18" ht="30" customHeight="1">
      <c r="B18" s="7" t="inlineStr">
        <is>
          <t>Passo 3</t>
        </is>
      </c>
      <c r="C18" s="8" t="inlineStr">
        <is>
          <t>Aprire il foglio CALCOLO per vedere l'analisi completa per SKU: margine unitario, margine %, break-even price e stato alert.</t>
        </is>
      </c>
      <c r="D18" s="5" t="n"/>
      <c r="E18" s="5" t="n"/>
      <c r="F18" s="5" t="n"/>
      <c r="G18" s="5" t="n"/>
      <c r="H18" s="6" t="n"/>
    </row>
    <row r="19" ht="30" customHeight="1">
      <c r="B19" s="7" t="inlineStr">
        <is>
          <t>Passo 4</t>
        </is>
      </c>
      <c r="C19" s="8" t="inlineStr">
        <is>
          <t>Consultare il foglio DASHBOARD per la sintesi KPI, grafici e le top/bottom SKU per marginalità.</t>
        </is>
      </c>
      <c r="D19" s="5" t="n"/>
      <c r="E19" s="5" t="n"/>
      <c r="F19" s="5" t="n"/>
      <c r="G19" s="5" t="n"/>
      <c r="H19" s="6" t="n"/>
    </row>
    <row r="20"/>
    <row r="21" ht="22" customHeight="1">
      <c r="B21" s="9" t="inlineStr">
        <is>
          <t>⚠️ AVVERTENZE FISCALI</t>
        </is>
      </c>
      <c r="C21" s="5" t="n"/>
      <c r="D21" s="5" t="n"/>
      <c r="E21" s="5" t="n"/>
      <c r="F21" s="5" t="n"/>
      <c r="G21" s="5" t="n"/>
      <c r="H21" s="6" t="n"/>
    </row>
    <row r="22" ht="40" customHeight="1">
      <c r="B22" s="10" t="inlineStr">
        <is>
          <t>IVA</t>
        </is>
      </c>
      <c r="C22" s="11" t="inlineStr">
        <is>
          <t>Il prezzo di vendita lordo è IVA inclusa. Il calcolo del margine avviene sul prezzo netto (imponibile). Verificare sempre l'aliquota corretta per categoria merceologica: 22% standard, 10% ridotta, 4% super-ridotta.</t>
        </is>
      </c>
      <c r="D22" s="5" t="n"/>
      <c r="E22" s="5" t="n"/>
      <c r="F22" s="5" t="n"/>
      <c r="G22" s="5" t="n"/>
      <c r="H22" s="6" t="n"/>
    </row>
    <row r="23" ht="40" customHeight="1">
      <c r="B23" s="10" t="inlineStr">
        <is>
          <t>Regime forfettario</t>
        </is>
      </c>
      <c r="C23" s="11" t="inlineStr">
        <is>
          <t>In regime forfettario non si detrae l'IVA sugli acquisti. Il costo di acquisto reale include l'IVA pagata al fornitore. Impostare il regime corretto nel foglio Parametri.</t>
        </is>
      </c>
      <c r="D23" s="5" t="n"/>
      <c r="E23" s="5" t="n"/>
      <c r="F23" s="5" t="n"/>
      <c r="G23" s="5" t="n"/>
      <c r="H23" s="6" t="n"/>
    </row>
    <row r="24"/>
    <row r="25" ht="22" customHeight="1">
      <c r="B25" s="4" t="inlineStr">
        <is>
          <t>🔒 NOTA GDPR — RISERVATEZZA DEI DATI</t>
        </is>
      </c>
      <c r="C25" s="5" t="n"/>
      <c r="D25" s="5" t="n"/>
      <c r="E25" s="5" t="n"/>
      <c r="F25" s="5" t="n"/>
      <c r="G25" s="5" t="n"/>
      <c r="H25" s="6" t="n"/>
    </row>
    <row r="26" ht="50" customHeight="1">
      <c r="B26" s="12" t="inlineStr">
        <is>
          <t>Privacy</t>
        </is>
      </c>
      <c r="C26" s="13" t="inlineStr">
        <is>
          <t>Questo file può contenere dati aziendali riservati (P.IVA, fornitori, prezzi, margini). Trattarlo in conformità al Regolamento UE 2016/679 (GDPR). Applicare il principio di minimizzazione dei dati. Non condividere il file con soggetti non autorizzati. Non caricare su piattaforme cloud non sicure.</t>
        </is>
      </c>
      <c r="D26" s="5" t="n"/>
      <c r="E26" s="5" t="n"/>
      <c r="F26" s="5" t="n"/>
      <c r="G26" s="5" t="n"/>
      <c r="H26" s="6" t="n"/>
    </row>
    <row r="27"/>
    <row r="28" ht="22" customHeight="1">
      <c r="B28" s="4" t="inlineStr">
        <is>
          <t>📊 SIGNIFICATO DEGLI STATI</t>
        </is>
      </c>
      <c r="C28" s="5" t="n"/>
      <c r="D28" s="5" t="n"/>
      <c r="E28" s="5" t="n"/>
      <c r="F28" s="5" t="n"/>
      <c r="G28" s="5" t="n"/>
      <c r="H28" s="6" t="n"/>
    </row>
    <row r="29" ht="26" customHeight="1">
      <c r="B29" s="14" t="inlineStr">
        <is>
          <t>OK</t>
        </is>
      </c>
      <c r="C29" s="15" t="inlineStr">
        <is>
          <t>Il margine supera la soglia minima definita nei Parametri. Il prodotto è profittevole.</t>
        </is>
      </c>
      <c r="D29" s="5" t="n"/>
      <c r="E29" s="5" t="n"/>
      <c r="F29" s="5" t="n"/>
      <c r="G29" s="5" t="n"/>
      <c r="H29" s="6" t="n"/>
    </row>
    <row r="30" ht="26" customHeight="1">
      <c r="B30" s="16" t="inlineStr">
        <is>
          <t>ATTENZIONE</t>
        </is>
      </c>
      <c r="C30" s="15" t="inlineStr">
        <is>
          <t>Il margine è tra la soglia critica e quella minima. Monitorare il prodotto.</t>
        </is>
      </c>
      <c r="D30" s="5" t="n"/>
      <c r="E30" s="5" t="n"/>
      <c r="F30" s="5" t="n"/>
      <c r="G30" s="5" t="n"/>
      <c r="H30" s="6" t="n"/>
    </row>
    <row r="31" ht="26" customHeight="1">
      <c r="B31" s="17" t="inlineStr">
        <is>
          <t>CRITICO</t>
        </is>
      </c>
      <c r="C31" s="15" t="inlineStr">
        <is>
          <t>Il margine è sotto la soglia critica. Valutare repricing, rinegoziazione costi o eliminazione SKU.</t>
        </is>
      </c>
      <c r="D31" s="5" t="n"/>
      <c r="E31" s="5" t="n"/>
      <c r="F31" s="5" t="n"/>
      <c r="G31" s="5" t="n"/>
      <c r="H31" s="6" t="n"/>
    </row>
    <row r="32" ht="26" customHeight="1">
      <c r="B32" s="18" t="inlineStr">
        <is>
          <t>RIORDINO</t>
        </is>
      </c>
      <c r="C32" s="15" t="inlineStr">
        <is>
          <t>Lo stock attuale combinato con il lead time richiede un nuovo ordine al fornitore.</t>
        </is>
      </c>
      <c r="D32" s="5" t="n"/>
      <c r="E32" s="5" t="n"/>
      <c r="F32" s="5" t="n"/>
      <c r="G32" s="5" t="n"/>
      <c r="H32" s="6" t="n"/>
    </row>
  </sheetData>
  <mergeCells count="26">
    <mergeCell ref="A1:H1"/>
    <mergeCell ref="A2:H2"/>
    <mergeCell ref="A3:H3"/>
    <mergeCell ref="B5:H5"/>
    <mergeCell ref="C6:H6"/>
    <mergeCell ref="C7:H7"/>
    <mergeCell ref="C8:H8"/>
    <mergeCell ref="B10:H10"/>
    <mergeCell ref="C11:H11"/>
    <mergeCell ref="C12:H12"/>
    <mergeCell ref="C13:H13"/>
    <mergeCell ref="B15:H15"/>
    <mergeCell ref="C16:H16"/>
    <mergeCell ref="C17:H17"/>
    <mergeCell ref="C18:H18"/>
    <mergeCell ref="C19:H19"/>
    <mergeCell ref="B21:H21"/>
    <mergeCell ref="C22:H22"/>
    <mergeCell ref="C23:H23"/>
    <mergeCell ref="B25:H25"/>
    <mergeCell ref="C26:H26"/>
    <mergeCell ref="B28:H28"/>
    <mergeCell ref="C29:H29"/>
    <mergeCell ref="C30:H30"/>
    <mergeCell ref="C31:H31"/>
    <mergeCell ref="C32:H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zoomScale="10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28" customWidth="1" min="3" max="3"/>
    <col width="50" customWidth="1" min="4" max="4"/>
  </cols>
  <sheetData>
    <row r="1" ht="36" customHeight="1">
      <c r="A1" s="1" t="inlineStr">
        <is>
          <t>Parametri Globali — Calcolo Margine Amazon FBA</t>
        </is>
      </c>
    </row>
    <row r="2" ht="20" customHeight="1">
      <c r="A2" s="2" t="inlineStr">
        <is>
          <t>Compilare tutte le celle gialle | Data: 24/05/2026</t>
        </is>
      </c>
    </row>
    <row r="3" ht="16" customHeight="1">
      <c r="A3" s="3" t="inlineStr">
        <is>
          <t>Documento riservato — Uso interno aziendale</t>
        </is>
      </c>
    </row>
    <row r="4" ht="22" customHeight="1">
      <c r="B4" s="4" t="inlineStr">
        <is>
          <t>PARAMETRO</t>
        </is>
      </c>
      <c r="C4" s="4" t="inlineStr">
        <is>
          <t>VALORE</t>
        </is>
      </c>
      <c r="D4" s="4" t="inlineStr">
        <is>
          <t>DESCRIZIONE / NOTE</t>
        </is>
      </c>
    </row>
    <row r="5" ht="22" customHeight="1">
      <c r="B5" s="19" t="inlineStr">
        <is>
          <t>DATI AZIENDALI</t>
        </is>
      </c>
      <c r="C5" s="5" t="n"/>
      <c r="D5" s="6" t="n"/>
    </row>
    <row r="6" ht="22" customHeight="1">
      <c r="B6" s="12" t="inlineStr">
        <is>
          <t>Ragione sociale</t>
        </is>
      </c>
      <c r="C6" s="20" t="inlineStr"/>
      <c r="D6" s="21" t="inlineStr">
        <is>
          <t>Nome o denominazione dell'impresa</t>
        </is>
      </c>
    </row>
    <row r="7" ht="22" customHeight="1">
      <c r="B7" s="12" t="inlineStr">
        <is>
          <t>Partita IVA</t>
        </is>
      </c>
      <c r="C7" s="20" t="inlineStr"/>
      <c r="D7" s="21" t="inlineStr">
        <is>
          <t>11 cifre numeriche (es. 12345678901)</t>
        </is>
      </c>
    </row>
    <row r="8" ht="22" customHeight="1">
      <c r="B8" s="12" t="inlineStr">
        <is>
          <t>Codice Fiscale</t>
        </is>
      </c>
      <c r="C8" s="20" t="inlineStr"/>
      <c r="D8" s="21" t="inlineStr">
        <is>
          <t>16 caratteri alfanumerici</t>
        </is>
      </c>
    </row>
    <row r="9" ht="22" customHeight="1">
      <c r="B9" s="12" t="inlineStr">
        <is>
          <t>Codice SDI</t>
        </is>
      </c>
      <c r="C9" s="20" t="inlineStr"/>
      <c r="D9" s="21" t="inlineStr">
        <is>
          <t>7 caratteri alfanumerici per fatturazione elettronica</t>
        </is>
      </c>
    </row>
    <row r="10" ht="22" customHeight="1">
      <c r="B10" s="12" t="inlineStr">
        <is>
          <t>PEC</t>
        </is>
      </c>
      <c r="C10" s="20" t="inlineStr"/>
      <c r="D10" s="21" t="inlineStr">
        <is>
          <t>Indirizzo PEC aziendale</t>
        </is>
      </c>
    </row>
    <row r="11" ht="22" customHeight="1">
      <c r="B11" s="12" t="inlineStr">
        <is>
          <t>REA</t>
        </is>
      </c>
      <c r="C11" s="20" t="inlineStr"/>
      <c r="D11" s="21" t="inlineStr">
        <is>
          <t>Numero REA della Camera di Commercio</t>
        </is>
      </c>
    </row>
    <row r="12" ht="22" customHeight="1">
      <c r="B12" s="12" t="inlineStr">
        <is>
          <t>N. iscrizione CCIAA</t>
        </is>
      </c>
      <c r="C12" s="20" t="inlineStr"/>
      <c r="D12" s="21" t="inlineStr">
        <is>
          <t>Numero iscrizione Camera di Commercio</t>
        </is>
      </c>
    </row>
    <row r="13" ht="22" customHeight="1">
      <c r="B13" s="19" t="inlineStr">
        <is>
          <t>DATI ANALISI</t>
        </is>
      </c>
      <c r="C13" s="5" t="n"/>
      <c r="D13" s="6" t="n"/>
    </row>
    <row r="14" ht="22" customHeight="1">
      <c r="B14" s="12" t="inlineStr">
        <is>
          <t>Data analisi</t>
        </is>
      </c>
      <c r="C14" s="20" t="inlineStr">
        <is>
          <t>24/05/2026</t>
        </is>
      </c>
      <c r="D14" s="21" t="inlineStr">
        <is>
          <t>Data di riferimento per l'analisi (formato GG/MM/AAAA)</t>
        </is>
      </c>
    </row>
    <row r="15" ht="22" customHeight="1">
      <c r="B15" s="12" t="inlineStr">
        <is>
          <t>Anno di riferimento</t>
        </is>
      </c>
      <c r="C15" s="22">
        <f>YEAR(VALORE.DATA.ORA(C14))</f>
        <v/>
      </c>
      <c r="D15" s="21" t="inlineStr">
        <is>
          <t>Anno ricavato dalla data analisi</t>
        </is>
      </c>
    </row>
    <row r="16" ht="22" customHeight="1">
      <c r="B16" s="19" t="inlineStr">
        <is>
          <t>ALIQUOTE IVA</t>
        </is>
      </c>
      <c r="C16" s="5" t="n"/>
      <c r="D16" s="6" t="n"/>
    </row>
    <row r="17" ht="22" customHeight="1">
      <c r="B17" s="12" t="inlineStr">
        <is>
          <t>Aliquota IVA standard</t>
        </is>
      </c>
      <c r="C17" s="23" t="n">
        <v>0.22</v>
      </c>
      <c r="D17" s="21" t="inlineStr">
        <is>
          <t>IVA ordinaria 22%</t>
        </is>
      </c>
    </row>
    <row r="18" ht="22" customHeight="1">
      <c r="B18" s="12" t="inlineStr">
        <is>
          <t>Aliquota IVA ridotta 1</t>
        </is>
      </c>
      <c r="C18" s="23" t="n">
        <v>0.1</v>
      </c>
      <c r="D18" s="21" t="inlineStr">
        <is>
          <t>IVA ridotta 10% (es. alimentari trasformati)</t>
        </is>
      </c>
    </row>
    <row r="19" ht="22" customHeight="1">
      <c r="B19" s="12" t="inlineStr">
        <is>
          <t>Aliquota IVA ridotta 2</t>
        </is>
      </c>
      <c r="C19" s="23" t="n">
        <v>0.04</v>
      </c>
      <c r="D19" s="21" t="inlineStr">
        <is>
          <t>IVA super-ridotta 4% (es. beni di prima necessità)</t>
        </is>
      </c>
    </row>
    <row r="20" ht="22" customHeight="1">
      <c r="B20" s="19" t="inlineStr">
        <is>
          <t>PARAMETRI AMAZON FBA</t>
        </is>
      </c>
      <c r="C20" s="5" t="n"/>
      <c r="D20" s="6" t="n"/>
    </row>
    <row r="21" ht="22" customHeight="1">
      <c r="B21" s="12" t="inlineStr">
        <is>
          <t>Commissione referral Amazon %</t>
        </is>
      </c>
      <c r="C21" s="23" t="n">
        <v>0.15</v>
      </c>
      <c r="D21" s="21" t="inlineStr">
        <is>
          <t>Percentuale media commissione Amazon sul prezzo netto (es. 0,15 = 15%)</t>
        </is>
      </c>
    </row>
    <row r="22" ht="22" customHeight="1">
      <c r="B22" s="12" t="inlineStr">
        <is>
          <t>Tariffa FBA media per unità</t>
        </is>
      </c>
      <c r="C22" s="25" t="n">
        <v>3.5</v>
      </c>
      <c r="D22" s="21" t="inlineStr">
        <is>
          <t>Costo medio logistica FBA per unità venduta (€)</t>
        </is>
      </c>
    </row>
    <row r="23" ht="22" customHeight="1">
      <c r="B23" s="12" t="inlineStr">
        <is>
          <t>Costo medio spedizione inbound</t>
        </is>
      </c>
      <c r="C23" s="25" t="n">
        <v>0.8</v>
      </c>
      <c r="D23" s="21" t="inlineStr">
        <is>
          <t>Costo spedizione merce verso magazzino Amazon per unità (€)</t>
        </is>
      </c>
    </row>
    <row r="24" ht="22" customHeight="1">
      <c r="B24" s="12" t="inlineStr">
        <is>
          <t>Costo medio imballo</t>
        </is>
      </c>
      <c r="C24" s="20" t="n">
        <v>0.5</v>
      </c>
      <c r="D24" s="21" t="inlineStr">
        <is>
          <t>Costo packaging per unità (€)</t>
        </is>
      </c>
    </row>
    <row r="25" ht="22" customHeight="1">
      <c r="B25" s="12" t="inlineStr">
        <is>
          <t>Costo medio etichettatura/prep.</t>
        </is>
      </c>
      <c r="C25" s="20" t="n">
        <v>0.3</v>
      </c>
      <c r="D25" s="21" t="inlineStr">
        <is>
          <t>Costo etichettatura e preparazione per unità (€)</t>
        </is>
      </c>
    </row>
    <row r="26" ht="22" customHeight="1">
      <c r="B26" s="12" t="inlineStr">
        <is>
          <t>Costo medio reso per unità</t>
        </is>
      </c>
      <c r="C26" s="20" t="n">
        <v>1.2</v>
      </c>
      <c r="D26" s="21" t="inlineStr">
        <is>
          <t>Costo stimato gestione reso per unità (€)</t>
        </is>
      </c>
    </row>
    <row r="27" ht="22" customHeight="1">
      <c r="B27" s="12" t="inlineStr">
        <is>
          <t>Costo stoccaggio mensile/unità</t>
        </is>
      </c>
      <c r="C27" s="20" t="n">
        <v>0.4</v>
      </c>
      <c r="D27" s="21" t="inlineStr">
        <is>
          <t>Costo mensile stoccaggio per unità in magazzino Amazon (€)</t>
        </is>
      </c>
    </row>
    <row r="28" ht="22" customHeight="1">
      <c r="B28" s="19" t="inlineStr">
        <is>
          <t>SOGLIE E ALERT</t>
        </is>
      </c>
      <c r="C28" s="5" t="n"/>
      <c r="D28" s="6" t="n"/>
    </row>
    <row r="29" ht="22" customHeight="1">
      <c r="B29" s="12" t="inlineStr">
        <is>
          <t>Soglia margine minimo %</t>
        </is>
      </c>
      <c r="C29" s="23" t="n">
        <v>0.15</v>
      </c>
      <c r="D29" s="21" t="inlineStr">
        <is>
          <t>Sotto questa soglia lo stato è ATTENZIONE (es. 0,15 = 15%)</t>
        </is>
      </c>
    </row>
    <row r="30" ht="22" customHeight="1">
      <c r="B30" s="12" t="inlineStr">
        <is>
          <t>Soglia alert margine critico %</t>
        </is>
      </c>
      <c r="C30" s="23" t="n">
        <v>0.05</v>
      </c>
      <c r="D30" s="21" t="inlineStr">
        <is>
          <t>Sotto questa soglia lo stato è CRITICO (es. 0,05 = 5%)</t>
        </is>
      </c>
    </row>
    <row r="31" ht="22" customHeight="1">
      <c r="B31" s="12" t="inlineStr">
        <is>
          <t>Giorni per alert scadenza stock</t>
        </is>
      </c>
      <c r="C31" s="20" t="n">
        <v>14</v>
      </c>
      <c r="D31" s="21" t="inlineStr">
        <is>
          <t>Numero di giorni per attivare alert RIORDINO</t>
        </is>
      </c>
    </row>
    <row r="32" ht="22" customHeight="1">
      <c r="B32" s="19" t="inlineStr">
        <is>
          <t>CONFIGURAZIONE AZIENDALE</t>
        </is>
      </c>
      <c r="C32" s="5" t="n"/>
      <c r="D32" s="6" t="n"/>
    </row>
    <row r="33" ht="22" customHeight="1">
      <c r="B33" s="12" t="inlineStr">
        <is>
          <t>Regime fiscale</t>
        </is>
      </c>
      <c r="C33" s="20" t="inlineStr">
        <is>
          <t>Ordinario</t>
        </is>
      </c>
      <c r="D33" s="21" t="inlineStr">
        <is>
          <t>Selezionare il regime: Ordinario / Forfettario / Semplificato</t>
        </is>
      </c>
    </row>
    <row r="34" ht="22" customHeight="1">
      <c r="B34" s="12" t="inlineStr">
        <is>
          <t>Note operative</t>
        </is>
      </c>
      <c r="C34" s="20" t="inlineStr"/>
      <c r="D34" s="21" t="inlineStr">
        <is>
          <t>Annotazioni libere per uso interno</t>
        </is>
      </c>
    </row>
  </sheetData>
  <mergeCells count="9">
    <mergeCell ref="A1:D1"/>
    <mergeCell ref="A2:D2"/>
    <mergeCell ref="A3:D3"/>
    <mergeCell ref="B5:D5"/>
    <mergeCell ref="B13:D13"/>
    <mergeCell ref="B16:D16"/>
    <mergeCell ref="B20:D20"/>
    <mergeCell ref="B28:D28"/>
    <mergeCell ref="B32:D32"/>
  </mergeCells>
  <dataValidations count="1">
    <dataValidation sqref="C33" showErrorMessage="1" showInputMessage="1" allowBlank="0" type="list">
      <formula1>"Ordinario,Forfettario,Semplificato"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W14"/>
  <sheetViews>
    <sheetView showGridLines="0" zoomScale="10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30" customWidth="1" min="3" max="3"/>
    <col width="16" customWidth="1" min="4" max="4"/>
    <col width="20" customWidth="1" min="5" max="5"/>
    <col width="16" customWidth="1" min="6" max="6"/>
    <col width="16" customWidth="1" min="7" max="7"/>
    <col width="16" customWidth="1" min="8" max="8"/>
    <col width="10" customWidth="1" min="9" max="9"/>
    <col width="12" customWidth="1" min="10" max="10"/>
    <col width="12" customWidth="1" min="11" max="11"/>
    <col width="14" customWidth="1" min="12" max="12"/>
    <col width="12" customWidth="1" min="13" max="13"/>
    <col width="12" customWidth="1" min="14" max="14"/>
    <col width="12" customWidth="1" min="15" max="15"/>
    <col width="14" customWidth="1" min="16" max="16"/>
    <col width="12" customWidth="1" min="17" max="17"/>
    <col width="10" customWidth="1" min="18" max="18"/>
    <col width="10" customWidth="1" min="19" max="19"/>
    <col width="14" customWidth="1" min="20" max="20"/>
    <col width="12" customWidth="1" min="21" max="21"/>
    <col width="14" customWidth="1" min="22" max="22"/>
    <col width="22" customWidth="1" min="23" max="23"/>
  </cols>
  <sheetData>
    <row r="1" ht="36" customHeight="1">
      <c r="A1" s="1" t="inlineStr">
        <is>
          <t>Inserimento Prodotti — Amazon FBA</t>
        </is>
      </c>
    </row>
    <row r="2" ht="20" customHeight="1">
      <c r="A2" s="2" t="inlineStr">
        <is>
          <t>Compilare le celle gialle | Le colonne X-Z sono calcolate automaticamente | Data: 24/05/2026</t>
        </is>
      </c>
    </row>
    <row r="3" ht="16" customHeight="1">
      <c r="A3" s="3" t="inlineStr">
        <is>
          <t>Documento riservato — Uso interno aziendale</t>
        </is>
      </c>
    </row>
    <row r="4" ht="36" customHeight="1">
      <c r="A4" s="4" t="inlineStr">
        <is>
          <t>SKU</t>
        </is>
      </c>
      <c r="B4" s="4" t="inlineStr">
        <is>
          <t>ASIN</t>
        </is>
      </c>
      <c r="C4" s="4" t="inlineStr">
        <is>
          <t>Prodotto</t>
        </is>
      </c>
      <c r="D4" s="4" t="inlineStr">
        <is>
          <t>Categoria</t>
        </is>
      </c>
      <c r="E4" s="4" t="inlineStr">
        <is>
          <t>Fornitore</t>
        </is>
      </c>
      <c r="F4" s="4" t="inlineStr">
        <is>
          <t>Città fornitore</t>
        </is>
      </c>
      <c r="G4" s="4" t="inlineStr">
        <is>
          <t>Costo acquisto
unitario (€ IVA escl.)</t>
        </is>
      </c>
      <c r="H4" s="4" t="inlineStr">
        <is>
          <t>Prezzo vendita
lordo (€ IVA incl.)</t>
        </is>
      </c>
      <c r="I4" s="4" t="inlineStr">
        <is>
          <t>Aliquota
IVA</t>
        </is>
      </c>
      <c r="J4" s="4" t="inlineStr">
        <is>
          <t>Commissione
referral %</t>
        </is>
      </c>
      <c r="K4" s="4" t="inlineStr">
        <is>
          <t>Tariffa FBA
(€/unità)</t>
        </is>
      </c>
      <c r="L4" s="4" t="inlineStr">
        <is>
          <t>Spedizione
inbound (€/unità)</t>
        </is>
      </c>
      <c r="M4" s="4" t="inlineStr">
        <is>
          <t>Imballo
(€/unità)</t>
        </is>
      </c>
      <c r="N4" s="4" t="inlineStr">
        <is>
          <t>Etichettatura
(€/unità)</t>
        </is>
      </c>
      <c r="O4" s="4" t="inlineStr">
        <is>
          <t>Costo resi
(€/unità)</t>
        </is>
      </c>
      <c r="P4" s="4" t="inlineStr">
        <is>
          <t>Stoccaggio mensile
(€/unità)</t>
        </is>
      </c>
      <c r="Q4" s="4" t="inlineStr">
        <is>
          <t>Unità vendute
mese</t>
        </is>
      </c>
      <c r="R4" s="4" t="inlineStr">
        <is>
          <t>Resi
mese</t>
        </is>
      </c>
      <c r="S4" s="4" t="inlineStr">
        <is>
          <t>Stock
attuale</t>
        </is>
      </c>
      <c r="T4" s="4" t="inlineStr">
        <is>
          <t>Data ultimo
riordino</t>
        </is>
      </c>
      <c r="U4" s="4" t="inlineStr">
        <is>
          <t>Lead time
(giorni)</t>
        </is>
      </c>
      <c r="V4" s="4" t="inlineStr">
        <is>
          <t>Prezzo minimo
sostenibile (€)</t>
        </is>
      </c>
      <c r="W4" s="4" t="inlineStr">
        <is>
          <t>Note</t>
        </is>
      </c>
    </row>
    <row r="5" ht="20" customHeight="1">
      <c r="A5" s="11" t="inlineStr">
        <is>
          <t>SKU-001</t>
        </is>
      </c>
      <c r="B5" s="11" t="inlineStr">
        <is>
          <t>B08XYZ1234</t>
        </is>
      </c>
      <c r="C5" s="11" t="inlineStr">
        <is>
          <t>Contenitore ermetico 1L</t>
        </is>
      </c>
      <c r="D5" s="11" t="inlineStr">
        <is>
          <t>Casa e cucina</t>
        </is>
      </c>
      <c r="E5" s="11" t="inlineStr">
        <is>
          <t>FornitoreA Srl</t>
        </is>
      </c>
      <c r="F5" s="11" t="inlineStr">
        <is>
          <t>Milano</t>
        </is>
      </c>
      <c r="G5" s="25" t="n">
        <v>2.8</v>
      </c>
      <c r="H5" s="25" t="n">
        <v>12.99</v>
      </c>
      <c r="I5" s="11" t="inlineStr">
        <is>
          <t>22%</t>
        </is>
      </c>
      <c r="J5" s="23" t="n">
        <v>0.15</v>
      </c>
      <c r="K5" s="25" t="n">
        <v>2.8</v>
      </c>
      <c r="L5" s="25" t="n">
        <v>0.6</v>
      </c>
      <c r="M5" s="25" t="n">
        <v>0.35</v>
      </c>
      <c r="N5" s="25" t="n">
        <v>0.25</v>
      </c>
      <c r="O5" s="25" t="n">
        <v>1</v>
      </c>
      <c r="P5" s="25" t="n">
        <v>0.3</v>
      </c>
      <c r="Q5" s="20" t="n">
        <v>85</v>
      </c>
      <c r="R5" s="20" t="n">
        <v>4</v>
      </c>
      <c r="S5" s="20" t="n">
        <v>320</v>
      </c>
      <c r="T5" s="61" t="n">
        <v>46152</v>
      </c>
      <c r="U5" s="20" t="n">
        <v>7</v>
      </c>
      <c r="V5" s="25" t="n">
        <v>5.5</v>
      </c>
      <c r="W5" s="13" t="inlineStr"/>
    </row>
    <row r="6" ht="20" customHeight="1">
      <c r="A6" s="11" t="inlineStr">
        <is>
          <t>SKU-002</t>
        </is>
      </c>
      <c r="B6" s="11" t="inlineStr">
        <is>
          <t>B07ABC5678</t>
        </is>
      </c>
      <c r="C6" s="11" t="inlineStr">
        <is>
          <t>Cuffie Bluetooth Sport</t>
        </is>
      </c>
      <c r="D6" s="11" t="inlineStr">
        <is>
          <t>Elettronica</t>
        </is>
      </c>
      <c r="E6" s="11" t="inlineStr">
        <is>
          <t>TechSupply SpA</t>
        </is>
      </c>
      <c r="F6" s="11" t="inlineStr">
        <is>
          <t>Torino</t>
        </is>
      </c>
      <c r="G6" s="25" t="n">
        <v>8.5</v>
      </c>
      <c r="H6" s="25" t="n">
        <v>29.99</v>
      </c>
      <c r="I6" s="11" t="inlineStr">
        <is>
          <t>22%</t>
        </is>
      </c>
      <c r="J6" s="23" t="n">
        <v>0.08</v>
      </c>
      <c r="K6" s="25" t="n">
        <v>4.2</v>
      </c>
      <c r="L6" s="25" t="n">
        <v>0.9</v>
      </c>
      <c r="M6" s="25" t="n">
        <v>0.6</v>
      </c>
      <c r="N6" s="25" t="n">
        <v>0.3</v>
      </c>
      <c r="O6" s="25" t="n">
        <v>1.8</v>
      </c>
      <c r="P6" s="25" t="n">
        <v>0.5</v>
      </c>
      <c r="Q6" s="20" t="n">
        <v>42</v>
      </c>
      <c r="R6" s="20" t="n">
        <v>3</v>
      </c>
      <c r="S6" s="20" t="n">
        <v>145</v>
      </c>
      <c r="T6" s="61" t="n">
        <v>46147</v>
      </c>
      <c r="U6" s="20" t="n">
        <v>14</v>
      </c>
      <c r="V6" s="25" t="n">
        <v>15</v>
      </c>
      <c r="W6" s="8" t="inlineStr"/>
    </row>
    <row r="7" ht="20" customHeight="1">
      <c r="A7" s="11" t="inlineStr">
        <is>
          <t>SKU-003</t>
        </is>
      </c>
      <c r="B7" s="11" t="inlineStr">
        <is>
          <t>B09DEF9012</t>
        </is>
      </c>
      <c r="C7" s="11" t="inlineStr">
        <is>
          <t>Crema viso idratante 50ml</t>
        </is>
      </c>
      <c r="D7" s="11" t="inlineStr">
        <is>
          <t>Bellezza</t>
        </is>
      </c>
      <c r="E7" s="11" t="inlineStr">
        <is>
          <t>Beauty Lab Srl</t>
        </is>
      </c>
      <c r="F7" s="11" t="inlineStr">
        <is>
          <t>Roma</t>
        </is>
      </c>
      <c r="G7" s="25" t="n">
        <v>4.2</v>
      </c>
      <c r="H7" s="25" t="n">
        <v>18.5</v>
      </c>
      <c r="I7" s="11" t="inlineStr">
        <is>
          <t>22%</t>
        </is>
      </c>
      <c r="J7" s="23" t="n">
        <v>0.15</v>
      </c>
      <c r="K7" s="25" t="n">
        <v>3.1</v>
      </c>
      <c r="L7" s="25" t="n">
        <v>0.7</v>
      </c>
      <c r="M7" s="25" t="n">
        <v>0.8</v>
      </c>
      <c r="N7" s="25" t="n">
        <v>0.4</v>
      </c>
      <c r="O7" s="25" t="n">
        <v>1.2</v>
      </c>
      <c r="P7" s="25" t="n">
        <v>0.35</v>
      </c>
      <c r="Q7" s="20" t="n">
        <v>63</v>
      </c>
      <c r="R7" s="20" t="n">
        <v>5</v>
      </c>
      <c r="S7" s="20" t="n">
        <v>210</v>
      </c>
      <c r="T7" s="61" t="n">
        <v>46150</v>
      </c>
      <c r="U7" s="20" t="n">
        <v>10</v>
      </c>
      <c r="V7" s="25" t="n">
        <v>9</v>
      </c>
      <c r="W7" s="13" t="inlineStr">
        <is>
          <t>Prodotto stagionale</t>
        </is>
      </c>
    </row>
    <row r="8" ht="20" customHeight="1">
      <c r="A8" s="11" t="inlineStr">
        <is>
          <t>SKU-004</t>
        </is>
      </c>
      <c r="B8" s="11" t="inlineStr">
        <is>
          <t>B06GHI3456</t>
        </is>
      </c>
      <c r="C8" s="11" t="inlineStr">
        <is>
          <t>Borraccia acciaio 750ml</t>
        </is>
      </c>
      <c r="D8" s="11" t="inlineStr">
        <is>
          <t>Sport</t>
        </is>
      </c>
      <c r="E8" s="11" t="inlineStr">
        <is>
          <t>MetalCraft Srl</t>
        </is>
      </c>
      <c r="F8" s="11" t="inlineStr">
        <is>
          <t>Bologna</t>
        </is>
      </c>
      <c r="G8" s="25" t="n">
        <v>3.1</v>
      </c>
      <c r="H8" s="25" t="n">
        <v>14.99</v>
      </c>
      <c r="I8" s="11" t="inlineStr">
        <is>
          <t>22%</t>
        </is>
      </c>
      <c r="J8" s="23" t="n">
        <v>0.15</v>
      </c>
      <c r="K8" s="25" t="n">
        <v>3.5</v>
      </c>
      <c r="L8" s="25" t="n">
        <v>0.65</v>
      </c>
      <c r="M8" s="25" t="n">
        <v>0.4</v>
      </c>
      <c r="N8" s="25" t="n">
        <v>0.2</v>
      </c>
      <c r="O8" s="25" t="n">
        <v>0.9</v>
      </c>
      <c r="P8" s="25" t="n">
        <v>0.3</v>
      </c>
      <c r="Q8" s="20" t="n">
        <v>118</v>
      </c>
      <c r="R8" s="20" t="n">
        <v>7</v>
      </c>
      <c r="S8" s="20" t="n">
        <v>480</v>
      </c>
      <c r="T8" s="61" t="n">
        <v>46154</v>
      </c>
      <c r="U8" s="20" t="n">
        <v>5</v>
      </c>
      <c r="V8" s="25" t="n">
        <v>7</v>
      </c>
      <c r="W8" s="8" t="inlineStr"/>
    </row>
    <row r="9" ht="20" customHeight="1">
      <c r="A9" s="11" t="inlineStr">
        <is>
          <t>SKU-005</t>
        </is>
      </c>
      <c r="B9" s="11" t="inlineStr">
        <is>
          <t>B05JKL7890</t>
        </is>
      </c>
      <c r="C9" s="11" t="inlineStr">
        <is>
          <t>Organizer scrivania in bambù</t>
        </is>
      </c>
      <c r="D9" s="11" t="inlineStr">
        <is>
          <t>Ufficio</t>
        </is>
      </c>
      <c r="E9" s="11" t="inlineStr">
        <is>
          <t>EcoWood Srl</t>
        </is>
      </c>
      <c r="F9" s="11" t="inlineStr">
        <is>
          <t>Firenze</t>
        </is>
      </c>
      <c r="G9" s="25" t="n">
        <v>5.6</v>
      </c>
      <c r="H9" s="25" t="n">
        <v>19.9</v>
      </c>
      <c r="I9" s="11" t="inlineStr">
        <is>
          <t>22%</t>
        </is>
      </c>
      <c r="J9" s="23" t="n">
        <v>0.15</v>
      </c>
      <c r="K9" s="25" t="n">
        <v>3.8</v>
      </c>
      <c r="L9" s="25" t="n">
        <v>0.75</v>
      </c>
      <c r="M9" s="25" t="n">
        <v>0.55</v>
      </c>
      <c r="N9" s="25" t="n">
        <v>0.3</v>
      </c>
      <c r="O9" s="25" t="n">
        <v>1.1</v>
      </c>
      <c r="P9" s="25" t="n">
        <v>0.4</v>
      </c>
      <c r="Q9" s="20" t="n">
        <v>29</v>
      </c>
      <c r="R9" s="20" t="n">
        <v>2</v>
      </c>
      <c r="S9" s="20" t="n">
        <v>95</v>
      </c>
      <c r="T9" s="61" t="n">
        <v>46145</v>
      </c>
      <c r="U9" s="20" t="n">
        <v>21</v>
      </c>
      <c r="V9" s="25" t="n">
        <v>11</v>
      </c>
      <c r="W9" s="13" t="inlineStr">
        <is>
          <t>Riordino urgente</t>
        </is>
      </c>
    </row>
    <row r="10" ht="20" customHeight="1">
      <c r="A10" s="11" t="inlineStr">
        <is>
          <t>SKU-006</t>
        </is>
      </c>
      <c r="B10" s="11" t="inlineStr">
        <is>
          <t>B04MNO2345</t>
        </is>
      </c>
      <c r="C10" s="11" t="inlineStr">
        <is>
          <t>T-shirt cotone organico M</t>
        </is>
      </c>
      <c r="D10" s="11" t="inlineStr">
        <is>
          <t>Abbigliamento</t>
        </is>
      </c>
      <c r="E10" s="11" t="inlineStr">
        <is>
          <t>GreenWear Snc</t>
        </is>
      </c>
      <c r="F10" s="11" t="inlineStr">
        <is>
          <t>Napoli</t>
        </is>
      </c>
      <c r="G10" s="25" t="n">
        <v>6.8</v>
      </c>
      <c r="H10" s="25" t="n">
        <v>22.99</v>
      </c>
      <c r="I10" s="11" t="inlineStr">
        <is>
          <t>22%</t>
        </is>
      </c>
      <c r="J10" s="23" t="n">
        <v>0.15</v>
      </c>
      <c r="K10" s="25" t="n">
        <v>4.5</v>
      </c>
      <c r="L10" s="25" t="n">
        <v>0.8</v>
      </c>
      <c r="M10" s="25" t="n">
        <v>0.9</v>
      </c>
      <c r="N10" s="25" t="n">
        <v>0.35</v>
      </c>
      <c r="O10" s="25" t="n">
        <v>2.5</v>
      </c>
      <c r="P10" s="25" t="n">
        <v>0.45</v>
      </c>
      <c r="Q10" s="20" t="n">
        <v>54</v>
      </c>
      <c r="R10" s="20" t="n">
        <v>8</v>
      </c>
      <c r="S10" s="20" t="n">
        <v>170</v>
      </c>
      <c r="T10" s="61" t="n">
        <v>46149</v>
      </c>
      <c r="U10" s="20" t="n">
        <v>12</v>
      </c>
      <c r="V10" s="25" t="n">
        <v>13</v>
      </c>
      <c r="W10" s="8" t="inlineStr">
        <is>
          <t>Alta resa % resi</t>
        </is>
      </c>
    </row>
    <row r="11" ht="20" customHeight="1">
      <c r="A11" s="11" t="inlineStr">
        <is>
          <t>SKU-007</t>
        </is>
      </c>
      <c r="B11" s="11" t="inlineStr">
        <is>
          <t>B03PQR6789</t>
        </is>
      </c>
      <c r="C11" s="11" t="inlineStr">
        <is>
          <t>Miele millefiori 500g</t>
        </is>
      </c>
      <c r="D11" s="11" t="inlineStr">
        <is>
          <t>Alimentari</t>
        </is>
      </c>
      <c r="E11" s="11" t="inlineStr">
        <is>
          <t>Apicoltura Rossi</t>
        </is>
      </c>
      <c r="F11" s="11" t="inlineStr">
        <is>
          <t>Verona</t>
        </is>
      </c>
      <c r="G11" s="25" t="n">
        <v>4.9</v>
      </c>
      <c r="H11" s="25" t="n">
        <v>11.9</v>
      </c>
      <c r="I11" s="11" t="inlineStr">
        <is>
          <t>10%</t>
        </is>
      </c>
      <c r="J11" s="23" t="n">
        <v>0.08</v>
      </c>
      <c r="K11" s="25" t="n">
        <v>2.6</v>
      </c>
      <c r="L11" s="25" t="n">
        <v>0.55</v>
      </c>
      <c r="M11" s="25" t="n">
        <v>0.45</v>
      </c>
      <c r="N11" s="25" t="n">
        <v>0.2</v>
      </c>
      <c r="O11" s="25" t="n">
        <v>0.8</v>
      </c>
      <c r="P11" s="25" t="n">
        <v>0.25</v>
      </c>
      <c r="Q11" s="20" t="n">
        <v>76</v>
      </c>
      <c r="R11" s="20" t="n">
        <v>2</v>
      </c>
      <c r="S11" s="20" t="n">
        <v>250</v>
      </c>
      <c r="T11" s="61" t="n">
        <v>46151</v>
      </c>
      <c r="U11" s="20" t="n">
        <v>8</v>
      </c>
      <c r="V11" s="25" t="n">
        <v>7.5</v>
      </c>
      <c r="W11" s="13" t="inlineStr">
        <is>
          <t>IVA 10% alimentari</t>
        </is>
      </c>
    </row>
    <row r="12" ht="20" customHeight="1">
      <c r="A12" s="11" t="inlineStr">
        <is>
          <t>SKU-008</t>
        </is>
      </c>
      <c r="B12" s="11" t="inlineStr">
        <is>
          <t>B02STU0123</t>
        </is>
      </c>
      <c r="C12" s="11" t="inlineStr">
        <is>
          <t>Pasta artigianale 500g</t>
        </is>
      </c>
      <c r="D12" s="11" t="inlineStr">
        <is>
          <t>Alimentari</t>
        </is>
      </c>
      <c r="E12" s="11" t="inlineStr">
        <is>
          <t>Pastificio Bianchi</t>
        </is>
      </c>
      <c r="F12" s="11" t="inlineStr">
        <is>
          <t>Gragnano</t>
        </is>
      </c>
      <c r="G12" s="25" t="n">
        <v>1.8</v>
      </c>
      <c r="H12" s="25" t="n">
        <v>4.9</v>
      </c>
      <c r="I12" s="11" t="inlineStr">
        <is>
          <t>4%</t>
        </is>
      </c>
      <c r="J12" s="23" t="n">
        <v>0.08</v>
      </c>
      <c r="K12" s="25" t="n">
        <v>2.1</v>
      </c>
      <c r="L12" s="25" t="n">
        <v>0.4</v>
      </c>
      <c r="M12" s="25" t="n">
        <v>0.3</v>
      </c>
      <c r="N12" s="25" t="n">
        <v>0.15</v>
      </c>
      <c r="O12" s="25" t="n">
        <v>0.6</v>
      </c>
      <c r="P12" s="25" t="n">
        <v>0.2</v>
      </c>
      <c r="Q12" s="20" t="n">
        <v>200</v>
      </c>
      <c r="R12" s="20" t="n">
        <v>5</v>
      </c>
      <c r="S12" s="20" t="n">
        <v>600</v>
      </c>
      <c r="T12" s="61" t="n">
        <v>46153</v>
      </c>
      <c r="U12" s="20" t="n">
        <v>6</v>
      </c>
      <c r="V12" s="25" t="n">
        <v>3</v>
      </c>
      <c r="W12" s="8" t="inlineStr">
        <is>
          <t>Margine sotto pressione</t>
        </is>
      </c>
    </row>
    <row r="13" ht="20" customHeight="1">
      <c r="A13" s="11" t="inlineStr">
        <is>
          <t>SKU-009</t>
        </is>
      </c>
      <c r="B13" s="11" t="inlineStr">
        <is>
          <t>B01VWX4567</t>
        </is>
      </c>
      <c r="C13" s="11" t="inlineStr">
        <is>
          <t>Lampada LED scrivania USB</t>
        </is>
      </c>
      <c r="D13" s="11" t="inlineStr">
        <is>
          <t>Elettronica</t>
        </is>
      </c>
      <c r="E13" s="11" t="inlineStr">
        <is>
          <t>LightTech Import</t>
        </is>
      </c>
      <c r="F13" s="11" t="inlineStr">
        <is>
          <t>Genova</t>
        </is>
      </c>
      <c r="G13" s="25" t="n">
        <v>7.2</v>
      </c>
      <c r="H13" s="25" t="n">
        <v>24.99</v>
      </c>
      <c r="I13" s="11" t="inlineStr">
        <is>
          <t>22%</t>
        </is>
      </c>
      <c r="J13" s="23" t="n">
        <v>0.08</v>
      </c>
      <c r="K13" s="25" t="n">
        <v>3.9</v>
      </c>
      <c r="L13" s="25" t="n">
        <v>0.8</v>
      </c>
      <c r="M13" s="25" t="n">
        <v>0.55</v>
      </c>
      <c r="N13" s="25" t="n">
        <v>0.3</v>
      </c>
      <c r="O13" s="25" t="n">
        <v>1.5</v>
      </c>
      <c r="P13" s="25" t="n">
        <v>0.45</v>
      </c>
      <c r="Q13" s="20" t="n">
        <v>37</v>
      </c>
      <c r="R13" s="20" t="n">
        <v>3</v>
      </c>
      <c r="S13" s="20" t="n">
        <v>88</v>
      </c>
      <c r="T13" s="61" t="n">
        <v>46148</v>
      </c>
      <c r="U13" s="20" t="n">
        <v>18</v>
      </c>
      <c r="V13" s="25" t="n">
        <v>14</v>
      </c>
      <c r="W13" s="13" t="inlineStr"/>
    </row>
    <row r="14" ht="20" customHeight="1">
      <c r="A14" s="11" t="inlineStr">
        <is>
          <t>SKU-010</t>
        </is>
      </c>
      <c r="B14" s="11" t="inlineStr">
        <is>
          <t>B00YZA8901</t>
        </is>
      </c>
      <c r="C14" s="11" t="inlineStr">
        <is>
          <t>Set pennelli trucco 12pz</t>
        </is>
      </c>
      <c r="D14" s="11" t="inlineStr">
        <is>
          <t>Bellezza</t>
        </is>
      </c>
      <c r="E14" s="11" t="inlineStr">
        <is>
          <t>Makeover Pro Srl</t>
        </is>
      </c>
      <c r="F14" s="11" t="inlineStr">
        <is>
          <t>Padova</t>
        </is>
      </c>
      <c r="G14" s="25" t="n">
        <v>3.4</v>
      </c>
      <c r="H14" s="25" t="n">
        <v>13.9</v>
      </c>
      <c r="I14" s="11" t="inlineStr">
        <is>
          <t>22%</t>
        </is>
      </c>
      <c r="J14" s="23" t="n">
        <v>0.15</v>
      </c>
      <c r="K14" s="25" t="n">
        <v>2.95</v>
      </c>
      <c r="L14" s="25" t="n">
        <v>0.6</v>
      </c>
      <c r="M14" s="25" t="n">
        <v>0.7</v>
      </c>
      <c r="N14" s="25" t="n">
        <v>0.25</v>
      </c>
      <c r="O14" s="25" t="n">
        <v>1</v>
      </c>
      <c r="P14" s="25" t="n">
        <v>0.3</v>
      </c>
      <c r="Q14" s="20" t="n">
        <v>91</v>
      </c>
      <c r="R14" s="20" t="n">
        <v>6</v>
      </c>
      <c r="S14" s="20" t="n">
        <v>300</v>
      </c>
      <c r="T14" s="61" t="n">
        <v>46155</v>
      </c>
      <c r="U14" s="20" t="n">
        <v>9</v>
      </c>
      <c r="V14" s="25" t="n">
        <v>7</v>
      </c>
      <c r="W14" s="8" t="inlineStr"/>
    </row>
  </sheetData>
  <mergeCells count="3">
    <mergeCell ref="A1:W1"/>
    <mergeCell ref="A2:W2"/>
    <mergeCell ref="A3:W3"/>
  </mergeCells>
  <dataValidations count="6">
    <dataValidation sqref="D5:D500" showErrorMessage="1" showInputMessage="1" allowBlank="1" type="list">
      <formula1>"Casa e cucina,Elettronica,Bellezza,Sport,Ufficio,Abbigliamento,Alimentari,Altro"</formula1>
    </dataValidation>
    <dataValidation sqref="I5:I500" showErrorMessage="1" showInputMessage="1" allowBlank="1" type="list">
      <formula1>"4%,10%,22%"</formula1>
    </dataValidation>
    <dataValidation sqref="G5:H500" showErrorMessage="1" showInputMessage="1" allowBlank="1" type="decimal" operator="greaterThanOrEqual">
      <formula1>0</formula1>
    </dataValidation>
    <dataValidation sqref="Q5:S500" showErrorMessage="1" showInputMessage="1" allowBlank="1" type="whole" operator="greaterThanOrEqual">
      <formula1>0</formula1>
    </dataValidation>
    <dataValidation sqref="U5:U500" showErrorMessage="1" showInputMessage="1" allowBlank="1" type="whole" operator="greaterThanOrEqual">
      <formula1>0</formula1>
    </dataValidation>
    <dataValidation sqref="T5:T500" showErrorMessage="1" showInputMessage="1" allowBlank="1" type="date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U504"/>
  <sheetViews>
    <sheetView showGridLines="0" zoomScale="10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14" customWidth="1" min="4" max="4"/>
    <col width="14" customWidth="1" min="5" max="5"/>
    <col width="14" customWidth="1" min="6" max="6"/>
    <col width="13" customWidth="1" min="7" max="7"/>
    <col width="12" customWidth="1" min="8" max="8"/>
    <col width="14" customWidth="1" min="9" max="9"/>
    <col width="11" customWidth="1" min="10" max="10"/>
    <col width="13" customWidth="1" min="11" max="11"/>
    <col width="12" customWidth="1" min="12" max="12"/>
    <col width="12" customWidth="1" min="13" max="13"/>
    <col width="14" customWidth="1" min="14" max="14"/>
    <col width="14" customWidth="1" min="15" max="15"/>
    <col width="11" customWidth="1" min="16" max="16"/>
    <col width="14" customWidth="1" min="17" max="17"/>
    <col width="14" customWidth="1" min="18" max="18"/>
    <col width="12" customWidth="1" min="19" max="19"/>
    <col width="14" customWidth="1" min="20" max="20"/>
    <col width="12" customWidth="1" min="21" max="21"/>
  </cols>
  <sheetData>
    <row r="1" ht="36" customHeight="1">
      <c r="A1" s="1" t="inlineStr">
        <is>
          <t>Calcolo Margine per SKU — Amazon FBA</t>
        </is>
      </c>
    </row>
    <row r="2" ht="20" customHeight="1">
      <c r="A2" s="2" t="inlineStr">
        <is>
          <t>Analisi automatica collegata al foglio Inserimento | Data: 24/05/2026</t>
        </is>
      </c>
    </row>
    <row r="3" ht="16" customHeight="1">
      <c r="A3" s="3" t="inlineStr">
        <is>
          <t>Documento riservato — Uso interno aziendale</t>
        </is>
      </c>
    </row>
    <row r="4" ht="36" customHeight="1">
      <c r="A4" s="4" t="inlineStr">
        <is>
          <t>SKU</t>
        </is>
      </c>
      <c r="B4" s="4" t="inlineStr">
        <is>
          <t>Prodotto</t>
        </is>
      </c>
      <c r="C4" s="4" t="inlineStr">
        <is>
          <t>Categoria</t>
        </is>
      </c>
      <c r="D4" s="4" t="inlineStr">
        <is>
          <t>Prezzo lordo
(€ IVA incl.)</t>
        </is>
      </c>
      <c r="E4" s="4" t="inlineStr">
        <is>
          <t>Prezzo netto
IVA (€)</t>
        </is>
      </c>
      <c r="F4" s="4" t="inlineStr">
        <is>
          <t>Costo
acquisto (€)</t>
        </is>
      </c>
      <c r="G4" s="4" t="inlineStr">
        <is>
          <t>Referral
Amazon (€)</t>
        </is>
      </c>
      <c r="H4" s="4" t="inlineStr">
        <is>
          <t>Fee FBA
(€)</t>
        </is>
      </c>
      <c r="I4" s="4" t="inlineStr">
        <is>
          <t>Spedizione
inbound (€)</t>
        </is>
      </c>
      <c r="J4" s="4" t="inlineStr">
        <is>
          <t>Imballo
(€)</t>
        </is>
      </c>
      <c r="K4" s="4" t="inlineStr">
        <is>
          <t>Etichettatura
(€)</t>
        </is>
      </c>
      <c r="L4" s="4" t="inlineStr">
        <is>
          <t>Resi
stimati (€)</t>
        </is>
      </c>
      <c r="M4" s="4" t="inlineStr">
        <is>
          <t>Stoccaggio
(€)</t>
        </is>
      </c>
      <c r="N4" s="4" t="inlineStr">
        <is>
          <t>Costi totali
(€)</t>
        </is>
      </c>
      <c r="O4" s="4" t="inlineStr">
        <is>
          <t>Margine
unitario (€)</t>
        </is>
      </c>
      <c r="P4" s="4" t="inlineStr">
        <is>
          <t>Margine
%</t>
        </is>
      </c>
      <c r="Q4" s="4" t="inlineStr">
        <is>
          <t>Margine
mese (€)</t>
        </is>
      </c>
      <c r="R4" s="4" t="inlineStr">
        <is>
          <t>Break-even
price (€)</t>
        </is>
      </c>
      <c r="S4" s="4" t="inlineStr">
        <is>
          <t>Stato</t>
        </is>
      </c>
      <c r="T4" s="4" t="inlineStr">
        <is>
          <t>Giorni da
ultimo riordino</t>
        </is>
      </c>
      <c r="U4" s="4" t="inlineStr">
        <is>
          <t>Alert
stock</t>
        </is>
      </c>
    </row>
    <row r="5" ht="18" customHeight="1">
      <c r="A5" s="13">
        <f>IF(Inserimento!A5="","",Inserimento!A5)</f>
        <v/>
      </c>
      <c r="B5" s="13">
        <f>IF(Inserimento!C5="","",Inserimento!C5)</f>
        <v/>
      </c>
      <c r="C5" s="13">
        <f>IF(Inserimento!D5="","",Inserimento!D5)</f>
        <v/>
      </c>
      <c r="D5" s="27">
        <f>IF(Inserimento!H5="","",Inserimento!H5)</f>
        <v/>
      </c>
      <c r="E5" s="27">
        <f>IF(Inserimento!H5="","",IF(Inserimento!I5="22%",Inserimento!H5/1.22,IF(Inserimento!I5="10%",Inserimento!H5/1.10,IF(Inserimento!I5="4%",Inserimento!H5/1.04,Inserimento!H5))))</f>
        <v/>
      </c>
      <c r="F5" s="27">
        <f>IF(Inserimento!G5="","",Inserimento!G5)</f>
        <v/>
      </c>
      <c r="G5" s="27">
        <f>IF(E5="","",E5*Inserimento!J5)</f>
        <v/>
      </c>
      <c r="H5" s="27">
        <f>IF(Inserimento!K5="","",Inserimento!K5)</f>
        <v/>
      </c>
      <c r="I5" s="27">
        <f>IF(Inserimento!L5="","",Inserimento!L5)</f>
        <v/>
      </c>
      <c r="J5" s="27">
        <f>IF(Inserimento!M5="","",Inserimento!M5)</f>
        <v/>
      </c>
      <c r="K5" s="27">
        <f>IF(Inserimento!N5="","",Inserimento!N5)</f>
        <v/>
      </c>
      <c r="L5" s="27">
        <f>IF(Inserimento!O5="","",Inserimento!O5)</f>
        <v/>
      </c>
      <c r="M5" s="27">
        <f>IF(Inserimento!P5="","",Inserimento!P5)</f>
        <v/>
      </c>
      <c r="N5" s="27">
        <f>IF(A5="","",SUM(F5,G5,H5,I5,J5,K5,L5,M5))</f>
        <v/>
      </c>
      <c r="O5" s="27">
        <f>IF(E5="","",E5-N5)</f>
        <v/>
      </c>
      <c r="P5" s="28">
        <f>IF(E5=0,"",IF(E5="","",O5/E5))</f>
        <v/>
      </c>
      <c r="Q5" s="27">
        <f>IF(O5="","",O5*Inserimento!Q5)</f>
        <v/>
      </c>
      <c r="R5" s="27">
        <f>IF(1-Inserimento!J5=0,"",IF(N5="","",SUM(F5,H5,I5,J5,K5,L5,M5)/(1-Inserimento!J5)))</f>
        <v/>
      </c>
      <c r="S5" s="13">
        <f>IF(P5="","",IF(P5&gt;=Parametri!$C$29,"OK",IF(P5&gt;=Parametri!$C$30,"ATTENZIONE","CRITICO")))</f>
        <v/>
      </c>
      <c r="T5" s="29">
        <f>IF(Inserimento!T5="","",TODAY()-Inserimento!T5)</f>
        <v/>
      </c>
      <c r="U5" s="13">
        <f>IF(S5="","",IF(AND(S5="CRITICO",T5&gt;Parametri!$C$31),"RIORDINO",IF(T5&gt;Parametri!$C$31,"VERIFICA","")))</f>
        <v/>
      </c>
    </row>
    <row r="6" ht="18" customHeight="1">
      <c r="A6" s="8">
        <f>IF(Inserimento!A6="","",Inserimento!A6)</f>
        <v/>
      </c>
      <c r="B6" s="8">
        <f>IF(Inserimento!C6="","",Inserimento!C6)</f>
        <v/>
      </c>
      <c r="C6" s="8">
        <f>IF(Inserimento!D6="","",Inserimento!D6)</f>
        <v/>
      </c>
      <c r="D6" s="30">
        <f>IF(Inserimento!H6="","",Inserimento!H6)</f>
        <v/>
      </c>
      <c r="E6" s="30">
        <f>IF(Inserimento!H6="","",IF(Inserimento!I6="22%",Inserimento!H6/1.22,IF(Inserimento!I6="10%",Inserimento!H6/1.10,IF(Inserimento!I6="4%",Inserimento!H6/1.04,Inserimento!H6))))</f>
        <v/>
      </c>
      <c r="F6" s="30">
        <f>IF(Inserimento!G6="","",Inserimento!G6)</f>
        <v/>
      </c>
      <c r="G6" s="30">
        <f>IF(E6="","",E6*Inserimento!J6)</f>
        <v/>
      </c>
      <c r="H6" s="30">
        <f>IF(Inserimento!K6="","",Inserimento!K6)</f>
        <v/>
      </c>
      <c r="I6" s="30">
        <f>IF(Inserimento!L6="","",Inserimento!L6)</f>
        <v/>
      </c>
      <c r="J6" s="30">
        <f>IF(Inserimento!M6="","",Inserimento!M6)</f>
        <v/>
      </c>
      <c r="K6" s="30">
        <f>IF(Inserimento!N6="","",Inserimento!N6)</f>
        <v/>
      </c>
      <c r="L6" s="30">
        <f>IF(Inserimento!O6="","",Inserimento!O6)</f>
        <v/>
      </c>
      <c r="M6" s="30">
        <f>IF(Inserimento!P6="","",Inserimento!P6)</f>
        <v/>
      </c>
      <c r="N6" s="30">
        <f>IF(A6="","",SUM(F6,G6,H6,I6,J6,K6,L6,M6))</f>
        <v/>
      </c>
      <c r="O6" s="30">
        <f>IF(E6="","",E6-N6)</f>
        <v/>
      </c>
      <c r="P6" s="31">
        <f>IF(E6=0,"",IF(E6="","",O6/E6))</f>
        <v/>
      </c>
      <c r="Q6" s="30">
        <f>IF(O6="","",O6*Inserimento!Q6)</f>
        <v/>
      </c>
      <c r="R6" s="30">
        <f>IF(1-Inserimento!J6=0,"",IF(N6="","",SUM(F6,H6,I6,J6,K6,L6,M6)/(1-Inserimento!J6)))</f>
        <v/>
      </c>
      <c r="S6" s="8">
        <f>IF(P6="","",IF(P6&gt;=Parametri!$C$29,"OK",IF(P6&gt;=Parametri!$C$30,"ATTENZIONE","CRITICO")))</f>
        <v/>
      </c>
      <c r="T6" s="32">
        <f>IF(Inserimento!T6="","",TODAY()-Inserimento!T6)</f>
        <v/>
      </c>
      <c r="U6" s="8">
        <f>IF(S6="","",IF(AND(S6="CRITICO",T6&gt;Parametri!$C$31),"RIORDINO",IF(T6&gt;Parametri!$C$31,"VERIFICA","")))</f>
        <v/>
      </c>
    </row>
    <row r="7" ht="18" customHeight="1">
      <c r="A7" s="13">
        <f>IF(Inserimento!A7="","",Inserimento!A7)</f>
        <v/>
      </c>
      <c r="B7" s="13">
        <f>IF(Inserimento!C7="","",Inserimento!C7)</f>
        <v/>
      </c>
      <c r="C7" s="13">
        <f>IF(Inserimento!D7="","",Inserimento!D7)</f>
        <v/>
      </c>
      <c r="D7" s="27">
        <f>IF(Inserimento!H7="","",Inserimento!H7)</f>
        <v/>
      </c>
      <c r="E7" s="27">
        <f>IF(Inserimento!H7="","",IF(Inserimento!I7="22%",Inserimento!H7/1.22,IF(Inserimento!I7="10%",Inserimento!H7/1.10,IF(Inserimento!I7="4%",Inserimento!H7/1.04,Inserimento!H7))))</f>
        <v/>
      </c>
      <c r="F7" s="27">
        <f>IF(Inserimento!G7="","",Inserimento!G7)</f>
        <v/>
      </c>
      <c r="G7" s="27">
        <f>IF(E7="","",E7*Inserimento!J7)</f>
        <v/>
      </c>
      <c r="H7" s="27">
        <f>IF(Inserimento!K7="","",Inserimento!K7)</f>
        <v/>
      </c>
      <c r="I7" s="27">
        <f>IF(Inserimento!L7="","",Inserimento!L7)</f>
        <v/>
      </c>
      <c r="J7" s="27">
        <f>IF(Inserimento!M7="","",Inserimento!M7)</f>
        <v/>
      </c>
      <c r="K7" s="27">
        <f>IF(Inserimento!N7="","",Inserimento!N7)</f>
        <v/>
      </c>
      <c r="L7" s="27">
        <f>IF(Inserimento!O7="","",Inserimento!O7)</f>
        <v/>
      </c>
      <c r="M7" s="27">
        <f>IF(Inserimento!P7="","",Inserimento!P7)</f>
        <v/>
      </c>
      <c r="N7" s="27">
        <f>IF(A7="","",SUM(F7,G7,H7,I7,J7,K7,L7,M7))</f>
        <v/>
      </c>
      <c r="O7" s="27">
        <f>IF(E7="","",E7-N7)</f>
        <v/>
      </c>
      <c r="P7" s="28">
        <f>IF(E7=0,"",IF(E7="","",O7/E7))</f>
        <v/>
      </c>
      <c r="Q7" s="27">
        <f>IF(O7="","",O7*Inserimento!Q7)</f>
        <v/>
      </c>
      <c r="R7" s="27">
        <f>IF(1-Inserimento!J7=0,"",IF(N7="","",SUM(F7,H7,I7,J7,K7,L7,M7)/(1-Inserimento!J7)))</f>
        <v/>
      </c>
      <c r="S7" s="13">
        <f>IF(P7="","",IF(P7&gt;=Parametri!$C$29,"OK",IF(P7&gt;=Parametri!$C$30,"ATTENZIONE","CRITICO")))</f>
        <v/>
      </c>
      <c r="T7" s="29">
        <f>IF(Inserimento!T7="","",TODAY()-Inserimento!T7)</f>
        <v/>
      </c>
      <c r="U7" s="13">
        <f>IF(S7="","",IF(AND(S7="CRITICO",T7&gt;Parametri!$C$31),"RIORDINO",IF(T7&gt;Parametri!$C$31,"VERIFICA","")))</f>
        <v/>
      </c>
    </row>
    <row r="8" ht="18" customHeight="1">
      <c r="A8" s="8">
        <f>IF(Inserimento!A8="","",Inserimento!A8)</f>
        <v/>
      </c>
      <c r="B8" s="8">
        <f>IF(Inserimento!C8="","",Inserimento!C8)</f>
        <v/>
      </c>
      <c r="C8" s="8">
        <f>IF(Inserimento!D8="","",Inserimento!D8)</f>
        <v/>
      </c>
      <c r="D8" s="30">
        <f>IF(Inserimento!H8="","",Inserimento!H8)</f>
        <v/>
      </c>
      <c r="E8" s="30">
        <f>IF(Inserimento!H8="","",IF(Inserimento!I8="22%",Inserimento!H8/1.22,IF(Inserimento!I8="10%",Inserimento!H8/1.10,IF(Inserimento!I8="4%",Inserimento!H8/1.04,Inserimento!H8))))</f>
        <v/>
      </c>
      <c r="F8" s="30">
        <f>IF(Inserimento!G8="","",Inserimento!G8)</f>
        <v/>
      </c>
      <c r="G8" s="30">
        <f>IF(E8="","",E8*Inserimento!J8)</f>
        <v/>
      </c>
      <c r="H8" s="30">
        <f>IF(Inserimento!K8="","",Inserimento!K8)</f>
        <v/>
      </c>
      <c r="I8" s="30">
        <f>IF(Inserimento!L8="","",Inserimento!L8)</f>
        <v/>
      </c>
      <c r="J8" s="30">
        <f>IF(Inserimento!M8="","",Inserimento!M8)</f>
        <v/>
      </c>
      <c r="K8" s="30">
        <f>IF(Inserimento!N8="","",Inserimento!N8)</f>
        <v/>
      </c>
      <c r="L8" s="30">
        <f>IF(Inserimento!O8="","",Inserimento!O8)</f>
        <v/>
      </c>
      <c r="M8" s="30">
        <f>IF(Inserimento!P8="","",Inserimento!P8)</f>
        <v/>
      </c>
      <c r="N8" s="30">
        <f>IF(A8="","",SUM(F8,G8,H8,I8,J8,K8,L8,M8))</f>
        <v/>
      </c>
      <c r="O8" s="30">
        <f>IF(E8="","",E8-N8)</f>
        <v/>
      </c>
      <c r="P8" s="31">
        <f>IF(E8=0,"",IF(E8="","",O8/E8))</f>
        <v/>
      </c>
      <c r="Q8" s="30">
        <f>IF(O8="","",O8*Inserimento!Q8)</f>
        <v/>
      </c>
      <c r="R8" s="30">
        <f>IF(1-Inserimento!J8=0,"",IF(N8="","",SUM(F8,H8,I8,J8,K8,L8,M8)/(1-Inserimento!J8)))</f>
        <v/>
      </c>
      <c r="S8" s="8">
        <f>IF(P8="","",IF(P8&gt;=Parametri!$C$29,"OK",IF(P8&gt;=Parametri!$C$30,"ATTENZIONE","CRITICO")))</f>
        <v/>
      </c>
      <c r="T8" s="32">
        <f>IF(Inserimento!T8="","",TODAY()-Inserimento!T8)</f>
        <v/>
      </c>
      <c r="U8" s="8">
        <f>IF(S8="","",IF(AND(S8="CRITICO",T8&gt;Parametri!$C$31),"RIORDINO",IF(T8&gt;Parametri!$C$31,"VERIFICA","")))</f>
        <v/>
      </c>
    </row>
    <row r="9" ht="18" customHeight="1">
      <c r="A9" s="13">
        <f>IF(Inserimento!A9="","",Inserimento!A9)</f>
        <v/>
      </c>
      <c r="B9" s="13">
        <f>IF(Inserimento!C9="","",Inserimento!C9)</f>
        <v/>
      </c>
      <c r="C9" s="13">
        <f>IF(Inserimento!D9="","",Inserimento!D9)</f>
        <v/>
      </c>
      <c r="D9" s="27">
        <f>IF(Inserimento!H9="","",Inserimento!H9)</f>
        <v/>
      </c>
      <c r="E9" s="27">
        <f>IF(Inserimento!H9="","",IF(Inserimento!I9="22%",Inserimento!H9/1.22,IF(Inserimento!I9="10%",Inserimento!H9/1.10,IF(Inserimento!I9="4%",Inserimento!H9/1.04,Inserimento!H9))))</f>
        <v/>
      </c>
      <c r="F9" s="27">
        <f>IF(Inserimento!G9="","",Inserimento!G9)</f>
        <v/>
      </c>
      <c r="G9" s="27">
        <f>IF(E9="","",E9*Inserimento!J9)</f>
        <v/>
      </c>
      <c r="H9" s="27">
        <f>IF(Inserimento!K9="","",Inserimento!K9)</f>
        <v/>
      </c>
      <c r="I9" s="27">
        <f>IF(Inserimento!L9="","",Inserimento!L9)</f>
        <v/>
      </c>
      <c r="J9" s="27">
        <f>IF(Inserimento!M9="","",Inserimento!M9)</f>
        <v/>
      </c>
      <c r="K9" s="27">
        <f>IF(Inserimento!N9="","",Inserimento!N9)</f>
        <v/>
      </c>
      <c r="L9" s="27">
        <f>IF(Inserimento!O9="","",Inserimento!O9)</f>
        <v/>
      </c>
      <c r="M9" s="27">
        <f>IF(Inserimento!P9="","",Inserimento!P9)</f>
        <v/>
      </c>
      <c r="N9" s="27">
        <f>IF(A9="","",SUM(F9,G9,H9,I9,J9,K9,L9,M9))</f>
        <v/>
      </c>
      <c r="O9" s="27">
        <f>IF(E9="","",E9-N9)</f>
        <v/>
      </c>
      <c r="P9" s="28">
        <f>IF(E9=0,"",IF(E9="","",O9/E9))</f>
        <v/>
      </c>
      <c r="Q9" s="27">
        <f>IF(O9="","",O9*Inserimento!Q9)</f>
        <v/>
      </c>
      <c r="R9" s="27">
        <f>IF(1-Inserimento!J9=0,"",IF(N9="","",SUM(F9,H9,I9,J9,K9,L9,M9)/(1-Inserimento!J9)))</f>
        <v/>
      </c>
      <c r="S9" s="13">
        <f>IF(P9="","",IF(P9&gt;=Parametri!$C$29,"OK",IF(P9&gt;=Parametri!$C$30,"ATTENZIONE","CRITICO")))</f>
        <v/>
      </c>
      <c r="T9" s="29">
        <f>IF(Inserimento!T9="","",TODAY()-Inserimento!T9)</f>
        <v/>
      </c>
      <c r="U9" s="13">
        <f>IF(S9="","",IF(AND(S9="CRITICO",T9&gt;Parametri!$C$31),"RIORDINO",IF(T9&gt;Parametri!$C$31,"VERIFICA","")))</f>
        <v/>
      </c>
    </row>
    <row r="10" ht="18" customHeight="1">
      <c r="A10" s="8">
        <f>IF(Inserimento!A10="","",Inserimento!A10)</f>
        <v/>
      </c>
      <c r="B10" s="8">
        <f>IF(Inserimento!C10="","",Inserimento!C10)</f>
        <v/>
      </c>
      <c r="C10" s="8">
        <f>IF(Inserimento!D10="","",Inserimento!D10)</f>
        <v/>
      </c>
      <c r="D10" s="30">
        <f>IF(Inserimento!H10="","",Inserimento!H10)</f>
        <v/>
      </c>
      <c r="E10" s="30">
        <f>IF(Inserimento!H10="","",IF(Inserimento!I10="22%",Inserimento!H10/1.22,IF(Inserimento!I10="10%",Inserimento!H10/1.10,IF(Inserimento!I10="4%",Inserimento!H10/1.04,Inserimento!H10))))</f>
        <v/>
      </c>
      <c r="F10" s="30">
        <f>IF(Inserimento!G10="","",Inserimento!G10)</f>
        <v/>
      </c>
      <c r="G10" s="30">
        <f>IF(E10="","",E10*Inserimento!J10)</f>
        <v/>
      </c>
      <c r="H10" s="30">
        <f>IF(Inserimento!K10="","",Inserimento!K10)</f>
        <v/>
      </c>
      <c r="I10" s="30">
        <f>IF(Inserimento!L10="","",Inserimento!L10)</f>
        <v/>
      </c>
      <c r="J10" s="30">
        <f>IF(Inserimento!M10="","",Inserimento!M10)</f>
        <v/>
      </c>
      <c r="K10" s="30">
        <f>IF(Inserimento!N10="","",Inserimento!N10)</f>
        <v/>
      </c>
      <c r="L10" s="30">
        <f>IF(Inserimento!O10="","",Inserimento!O10)</f>
        <v/>
      </c>
      <c r="M10" s="30">
        <f>IF(Inserimento!P10="","",Inserimento!P10)</f>
        <v/>
      </c>
      <c r="N10" s="30">
        <f>IF(A10="","",SUM(F10,G10,H10,I10,J10,K10,L10,M10))</f>
        <v/>
      </c>
      <c r="O10" s="30">
        <f>IF(E10="","",E10-N10)</f>
        <v/>
      </c>
      <c r="P10" s="31">
        <f>IF(E10=0,"",IF(E10="","",O10/E10))</f>
        <v/>
      </c>
      <c r="Q10" s="30">
        <f>IF(O10="","",O10*Inserimento!Q10)</f>
        <v/>
      </c>
      <c r="R10" s="30">
        <f>IF(1-Inserimento!J10=0,"",IF(N10="","",SUM(F10,H10,I10,J10,K10,L10,M10)/(1-Inserimento!J10)))</f>
        <v/>
      </c>
      <c r="S10" s="8">
        <f>IF(P10="","",IF(P10&gt;=Parametri!$C$29,"OK",IF(P10&gt;=Parametri!$C$30,"ATTENZIONE","CRITICO")))</f>
        <v/>
      </c>
      <c r="T10" s="32">
        <f>IF(Inserimento!T10="","",TODAY()-Inserimento!T10)</f>
        <v/>
      </c>
      <c r="U10" s="8">
        <f>IF(S10="","",IF(AND(S10="CRITICO",T10&gt;Parametri!$C$31),"RIORDINO",IF(T10&gt;Parametri!$C$31,"VERIFICA","")))</f>
        <v/>
      </c>
    </row>
    <row r="11" ht="18" customHeight="1">
      <c r="A11" s="13">
        <f>IF(Inserimento!A11="","",Inserimento!A11)</f>
        <v/>
      </c>
      <c r="B11" s="13">
        <f>IF(Inserimento!C11="","",Inserimento!C11)</f>
        <v/>
      </c>
      <c r="C11" s="13">
        <f>IF(Inserimento!D11="","",Inserimento!D11)</f>
        <v/>
      </c>
      <c r="D11" s="27">
        <f>IF(Inserimento!H11="","",Inserimento!H11)</f>
        <v/>
      </c>
      <c r="E11" s="27">
        <f>IF(Inserimento!H11="","",IF(Inserimento!I11="22%",Inserimento!H11/1.22,IF(Inserimento!I11="10%",Inserimento!H11/1.10,IF(Inserimento!I11="4%",Inserimento!H11/1.04,Inserimento!H11))))</f>
        <v/>
      </c>
      <c r="F11" s="27">
        <f>IF(Inserimento!G11="","",Inserimento!G11)</f>
        <v/>
      </c>
      <c r="G11" s="27">
        <f>IF(E11="","",E11*Inserimento!J11)</f>
        <v/>
      </c>
      <c r="H11" s="27">
        <f>IF(Inserimento!K11="","",Inserimento!K11)</f>
        <v/>
      </c>
      <c r="I11" s="27">
        <f>IF(Inserimento!L11="","",Inserimento!L11)</f>
        <v/>
      </c>
      <c r="J11" s="27">
        <f>IF(Inserimento!M11="","",Inserimento!M11)</f>
        <v/>
      </c>
      <c r="K11" s="27">
        <f>IF(Inserimento!N11="","",Inserimento!N11)</f>
        <v/>
      </c>
      <c r="L11" s="27">
        <f>IF(Inserimento!O11="","",Inserimento!O11)</f>
        <v/>
      </c>
      <c r="M11" s="27">
        <f>IF(Inserimento!P11="","",Inserimento!P11)</f>
        <v/>
      </c>
      <c r="N11" s="27">
        <f>IF(A11="","",SUM(F11,G11,H11,I11,J11,K11,L11,M11))</f>
        <v/>
      </c>
      <c r="O11" s="27">
        <f>IF(E11="","",E11-N11)</f>
        <v/>
      </c>
      <c r="P11" s="28">
        <f>IF(E11=0,"",IF(E11="","",O11/E11))</f>
        <v/>
      </c>
      <c r="Q11" s="27">
        <f>IF(O11="","",O11*Inserimento!Q11)</f>
        <v/>
      </c>
      <c r="R11" s="27">
        <f>IF(1-Inserimento!J11=0,"",IF(N11="","",SUM(F11,H11,I11,J11,K11,L11,M11)/(1-Inserimento!J11)))</f>
        <v/>
      </c>
      <c r="S11" s="13">
        <f>IF(P11="","",IF(P11&gt;=Parametri!$C$29,"OK",IF(P11&gt;=Parametri!$C$30,"ATTENZIONE","CRITICO")))</f>
        <v/>
      </c>
      <c r="T11" s="29">
        <f>IF(Inserimento!T11="","",TODAY()-Inserimento!T11)</f>
        <v/>
      </c>
      <c r="U11" s="13">
        <f>IF(S11="","",IF(AND(S11="CRITICO",T11&gt;Parametri!$C$31),"RIORDINO",IF(T11&gt;Parametri!$C$31,"VERIFICA","")))</f>
        <v/>
      </c>
    </row>
    <row r="12" ht="18" customHeight="1">
      <c r="A12" s="8">
        <f>IF(Inserimento!A12="","",Inserimento!A12)</f>
        <v/>
      </c>
      <c r="B12" s="8">
        <f>IF(Inserimento!C12="","",Inserimento!C12)</f>
        <v/>
      </c>
      <c r="C12" s="8">
        <f>IF(Inserimento!D12="","",Inserimento!D12)</f>
        <v/>
      </c>
      <c r="D12" s="30">
        <f>IF(Inserimento!H12="","",Inserimento!H12)</f>
        <v/>
      </c>
      <c r="E12" s="30">
        <f>IF(Inserimento!H12="","",IF(Inserimento!I12="22%",Inserimento!H12/1.22,IF(Inserimento!I12="10%",Inserimento!H12/1.10,IF(Inserimento!I12="4%",Inserimento!H12/1.04,Inserimento!H12))))</f>
        <v/>
      </c>
      <c r="F12" s="30">
        <f>IF(Inserimento!G12="","",Inserimento!G12)</f>
        <v/>
      </c>
      <c r="G12" s="30">
        <f>IF(E12="","",E12*Inserimento!J12)</f>
        <v/>
      </c>
      <c r="H12" s="30">
        <f>IF(Inserimento!K12="","",Inserimento!K12)</f>
        <v/>
      </c>
      <c r="I12" s="30">
        <f>IF(Inserimento!L12="","",Inserimento!L12)</f>
        <v/>
      </c>
      <c r="J12" s="30">
        <f>IF(Inserimento!M12="","",Inserimento!M12)</f>
        <v/>
      </c>
      <c r="K12" s="30">
        <f>IF(Inserimento!N12="","",Inserimento!N12)</f>
        <v/>
      </c>
      <c r="L12" s="30">
        <f>IF(Inserimento!O12="","",Inserimento!O12)</f>
        <v/>
      </c>
      <c r="M12" s="30">
        <f>IF(Inserimento!P12="","",Inserimento!P12)</f>
        <v/>
      </c>
      <c r="N12" s="30">
        <f>IF(A12="","",SUM(F12,G12,H12,I12,J12,K12,L12,M12))</f>
        <v/>
      </c>
      <c r="O12" s="30">
        <f>IF(E12="","",E12-N12)</f>
        <v/>
      </c>
      <c r="P12" s="31">
        <f>IF(E12=0,"",IF(E12="","",O12/E12))</f>
        <v/>
      </c>
      <c r="Q12" s="30">
        <f>IF(O12="","",O12*Inserimento!Q12)</f>
        <v/>
      </c>
      <c r="R12" s="30">
        <f>IF(1-Inserimento!J12=0,"",IF(N12="","",SUM(F12,H12,I12,J12,K12,L12,M12)/(1-Inserimento!J12)))</f>
        <v/>
      </c>
      <c r="S12" s="8">
        <f>IF(P12="","",IF(P12&gt;=Parametri!$C$29,"OK",IF(P12&gt;=Parametri!$C$30,"ATTENZIONE","CRITICO")))</f>
        <v/>
      </c>
      <c r="T12" s="32">
        <f>IF(Inserimento!T12="","",TODAY()-Inserimento!T12)</f>
        <v/>
      </c>
      <c r="U12" s="8">
        <f>IF(S12="","",IF(AND(S12="CRITICO",T12&gt;Parametri!$C$31),"RIORDINO",IF(T12&gt;Parametri!$C$31,"VERIFICA","")))</f>
        <v/>
      </c>
    </row>
    <row r="13" ht="18" customHeight="1">
      <c r="A13" s="13">
        <f>IF(Inserimento!A13="","",Inserimento!A13)</f>
        <v/>
      </c>
      <c r="B13" s="13">
        <f>IF(Inserimento!C13="","",Inserimento!C13)</f>
        <v/>
      </c>
      <c r="C13" s="13">
        <f>IF(Inserimento!D13="","",Inserimento!D13)</f>
        <v/>
      </c>
      <c r="D13" s="27">
        <f>IF(Inserimento!H13="","",Inserimento!H13)</f>
        <v/>
      </c>
      <c r="E13" s="27">
        <f>IF(Inserimento!H13="","",IF(Inserimento!I13="22%",Inserimento!H13/1.22,IF(Inserimento!I13="10%",Inserimento!H13/1.10,IF(Inserimento!I13="4%",Inserimento!H13/1.04,Inserimento!H13))))</f>
        <v/>
      </c>
      <c r="F13" s="27">
        <f>IF(Inserimento!G13="","",Inserimento!G13)</f>
        <v/>
      </c>
      <c r="G13" s="27">
        <f>IF(E13="","",E13*Inserimento!J13)</f>
        <v/>
      </c>
      <c r="H13" s="27">
        <f>IF(Inserimento!K13="","",Inserimento!K13)</f>
        <v/>
      </c>
      <c r="I13" s="27">
        <f>IF(Inserimento!L13="","",Inserimento!L13)</f>
        <v/>
      </c>
      <c r="J13" s="27">
        <f>IF(Inserimento!M13="","",Inserimento!M13)</f>
        <v/>
      </c>
      <c r="K13" s="27">
        <f>IF(Inserimento!N13="","",Inserimento!N13)</f>
        <v/>
      </c>
      <c r="L13" s="27">
        <f>IF(Inserimento!O13="","",Inserimento!O13)</f>
        <v/>
      </c>
      <c r="M13" s="27">
        <f>IF(Inserimento!P13="","",Inserimento!P13)</f>
        <v/>
      </c>
      <c r="N13" s="27">
        <f>IF(A13="","",SUM(F13,G13,H13,I13,J13,K13,L13,M13))</f>
        <v/>
      </c>
      <c r="O13" s="27">
        <f>IF(E13="","",E13-N13)</f>
        <v/>
      </c>
      <c r="P13" s="28">
        <f>IF(E13=0,"",IF(E13="","",O13/E13))</f>
        <v/>
      </c>
      <c r="Q13" s="27">
        <f>IF(O13="","",O13*Inserimento!Q13)</f>
        <v/>
      </c>
      <c r="R13" s="27">
        <f>IF(1-Inserimento!J13=0,"",IF(N13="","",SUM(F13,H13,I13,J13,K13,L13,M13)/(1-Inserimento!J13)))</f>
        <v/>
      </c>
      <c r="S13" s="13">
        <f>IF(P13="","",IF(P13&gt;=Parametri!$C$29,"OK",IF(P13&gt;=Parametri!$C$30,"ATTENZIONE","CRITICO")))</f>
        <v/>
      </c>
      <c r="T13" s="29">
        <f>IF(Inserimento!T13="","",TODAY()-Inserimento!T13)</f>
        <v/>
      </c>
      <c r="U13" s="13">
        <f>IF(S13="","",IF(AND(S13="CRITICO",T13&gt;Parametri!$C$31),"RIORDINO",IF(T13&gt;Parametri!$C$31,"VERIFICA","")))</f>
        <v/>
      </c>
    </row>
    <row r="14" ht="18" customHeight="1">
      <c r="A14" s="8">
        <f>IF(Inserimento!A14="","",Inserimento!A14)</f>
        <v/>
      </c>
      <c r="B14" s="8">
        <f>IF(Inserimento!C14="","",Inserimento!C14)</f>
        <v/>
      </c>
      <c r="C14" s="8">
        <f>IF(Inserimento!D14="","",Inserimento!D14)</f>
        <v/>
      </c>
      <c r="D14" s="30">
        <f>IF(Inserimento!H14="","",Inserimento!H14)</f>
        <v/>
      </c>
      <c r="E14" s="30">
        <f>IF(Inserimento!H14="","",IF(Inserimento!I14="22%",Inserimento!H14/1.22,IF(Inserimento!I14="10%",Inserimento!H14/1.10,IF(Inserimento!I14="4%",Inserimento!H14/1.04,Inserimento!H14))))</f>
        <v/>
      </c>
      <c r="F14" s="30">
        <f>IF(Inserimento!G14="","",Inserimento!G14)</f>
        <v/>
      </c>
      <c r="G14" s="30">
        <f>IF(E14="","",E14*Inserimento!J14)</f>
        <v/>
      </c>
      <c r="H14" s="30">
        <f>IF(Inserimento!K14="","",Inserimento!K14)</f>
        <v/>
      </c>
      <c r="I14" s="30">
        <f>IF(Inserimento!L14="","",Inserimento!L14)</f>
        <v/>
      </c>
      <c r="J14" s="30">
        <f>IF(Inserimento!M14="","",Inserimento!M14)</f>
        <v/>
      </c>
      <c r="K14" s="30">
        <f>IF(Inserimento!N14="","",Inserimento!N14)</f>
        <v/>
      </c>
      <c r="L14" s="30">
        <f>IF(Inserimento!O14="","",Inserimento!O14)</f>
        <v/>
      </c>
      <c r="M14" s="30">
        <f>IF(Inserimento!P14="","",Inserimento!P14)</f>
        <v/>
      </c>
      <c r="N14" s="30">
        <f>IF(A14="","",SUM(F14,G14,H14,I14,J14,K14,L14,M14))</f>
        <v/>
      </c>
      <c r="O14" s="30">
        <f>IF(E14="","",E14-N14)</f>
        <v/>
      </c>
      <c r="P14" s="31">
        <f>IF(E14=0,"",IF(E14="","",O14/E14))</f>
        <v/>
      </c>
      <c r="Q14" s="30">
        <f>IF(O14="","",O14*Inserimento!Q14)</f>
        <v/>
      </c>
      <c r="R14" s="30">
        <f>IF(1-Inserimento!J14=0,"",IF(N14="","",SUM(F14,H14,I14,J14,K14,L14,M14)/(1-Inserimento!J14)))</f>
        <v/>
      </c>
      <c r="S14" s="8">
        <f>IF(P14="","",IF(P14&gt;=Parametri!$C$29,"OK",IF(P14&gt;=Parametri!$C$30,"ATTENZIONE","CRITICO")))</f>
        <v/>
      </c>
      <c r="T14" s="32">
        <f>IF(Inserimento!T14="","",TODAY()-Inserimento!T14)</f>
        <v/>
      </c>
      <c r="U14" s="8">
        <f>IF(S14="","",IF(AND(S14="CRITICO",T14&gt;Parametri!$C$31),"RIORDINO",IF(T14&gt;Parametri!$C$31,"VERIFICA","")))</f>
        <v/>
      </c>
    </row>
    <row r="15" ht="18" customHeight="1">
      <c r="A15" s="13">
        <f>IF(Inserimento!A15="","",Inserimento!A15)</f>
        <v/>
      </c>
      <c r="B15" s="13">
        <f>IF(Inserimento!C15="","",Inserimento!C15)</f>
        <v/>
      </c>
      <c r="C15" s="13">
        <f>IF(Inserimento!D15="","",Inserimento!D15)</f>
        <v/>
      </c>
      <c r="D15" s="27">
        <f>IF(Inserimento!H15="","",Inserimento!H15)</f>
        <v/>
      </c>
      <c r="E15" s="27">
        <f>IF(Inserimento!H15="","",IF(Inserimento!I15="22%",Inserimento!H15/1.22,IF(Inserimento!I15="10%",Inserimento!H15/1.10,IF(Inserimento!I15="4%",Inserimento!H15/1.04,Inserimento!H15))))</f>
        <v/>
      </c>
      <c r="F15" s="27">
        <f>IF(Inserimento!G15="","",Inserimento!G15)</f>
        <v/>
      </c>
      <c r="G15" s="27">
        <f>IF(E15="","",E15*Inserimento!J15)</f>
        <v/>
      </c>
      <c r="H15" s="27">
        <f>IF(Inserimento!K15="","",Inserimento!K15)</f>
        <v/>
      </c>
      <c r="I15" s="27">
        <f>IF(Inserimento!L15="","",Inserimento!L15)</f>
        <v/>
      </c>
      <c r="J15" s="27">
        <f>IF(Inserimento!M15="","",Inserimento!M15)</f>
        <v/>
      </c>
      <c r="K15" s="27">
        <f>IF(Inserimento!N15="","",Inserimento!N15)</f>
        <v/>
      </c>
      <c r="L15" s="27">
        <f>IF(Inserimento!O15="","",Inserimento!O15)</f>
        <v/>
      </c>
      <c r="M15" s="27">
        <f>IF(Inserimento!P15="","",Inserimento!P15)</f>
        <v/>
      </c>
      <c r="N15" s="27">
        <f>IF(A15="","",SUM(F15,G15,H15,I15,J15,K15,L15,M15))</f>
        <v/>
      </c>
      <c r="O15" s="27">
        <f>IF(E15="","",E15-N15)</f>
        <v/>
      </c>
      <c r="P15" s="28">
        <f>IF(E15=0,"",IF(E15="","",O15/E15))</f>
        <v/>
      </c>
      <c r="Q15" s="27">
        <f>IF(O15="","",O15*Inserimento!Q15)</f>
        <v/>
      </c>
      <c r="R15" s="27">
        <f>IF(1-Inserimento!J15=0,"",IF(N15="","",SUM(F15,H15,I15,J15,K15,L15,M15)/(1-Inserimento!J15)))</f>
        <v/>
      </c>
      <c r="S15" s="13">
        <f>IF(P15="","",IF(P15&gt;=Parametri!$C$29,"OK",IF(P15&gt;=Parametri!$C$30,"ATTENZIONE","CRITICO")))</f>
        <v/>
      </c>
      <c r="T15" s="29">
        <f>IF(Inserimento!T15="","",TODAY()-Inserimento!T15)</f>
        <v/>
      </c>
      <c r="U15" s="13">
        <f>IF(S15="","",IF(AND(S15="CRITICO",T15&gt;Parametri!$C$31),"RIORDINO",IF(T15&gt;Parametri!$C$31,"VERIFICA","")))</f>
        <v/>
      </c>
    </row>
    <row r="16" ht="18" customHeight="1">
      <c r="A16" s="8">
        <f>IF(Inserimento!A16="","",Inserimento!A16)</f>
        <v/>
      </c>
      <c r="B16" s="8">
        <f>IF(Inserimento!C16="","",Inserimento!C16)</f>
        <v/>
      </c>
      <c r="C16" s="8">
        <f>IF(Inserimento!D16="","",Inserimento!D16)</f>
        <v/>
      </c>
      <c r="D16" s="30">
        <f>IF(Inserimento!H16="","",Inserimento!H16)</f>
        <v/>
      </c>
      <c r="E16" s="30">
        <f>IF(Inserimento!H16="","",IF(Inserimento!I16="22%",Inserimento!H16/1.22,IF(Inserimento!I16="10%",Inserimento!H16/1.10,IF(Inserimento!I16="4%",Inserimento!H16/1.04,Inserimento!H16))))</f>
        <v/>
      </c>
      <c r="F16" s="30">
        <f>IF(Inserimento!G16="","",Inserimento!G16)</f>
        <v/>
      </c>
      <c r="G16" s="30">
        <f>IF(E16="","",E16*Inserimento!J16)</f>
        <v/>
      </c>
      <c r="H16" s="30">
        <f>IF(Inserimento!K16="","",Inserimento!K16)</f>
        <v/>
      </c>
      <c r="I16" s="30">
        <f>IF(Inserimento!L16="","",Inserimento!L16)</f>
        <v/>
      </c>
      <c r="J16" s="30">
        <f>IF(Inserimento!M16="","",Inserimento!M16)</f>
        <v/>
      </c>
      <c r="K16" s="30">
        <f>IF(Inserimento!N16="","",Inserimento!N16)</f>
        <v/>
      </c>
      <c r="L16" s="30">
        <f>IF(Inserimento!O16="","",Inserimento!O16)</f>
        <v/>
      </c>
      <c r="M16" s="30">
        <f>IF(Inserimento!P16="","",Inserimento!P16)</f>
        <v/>
      </c>
      <c r="N16" s="30">
        <f>IF(A16="","",SUM(F16,G16,H16,I16,J16,K16,L16,M16))</f>
        <v/>
      </c>
      <c r="O16" s="30">
        <f>IF(E16="","",E16-N16)</f>
        <v/>
      </c>
      <c r="P16" s="31">
        <f>IF(E16=0,"",IF(E16="","",O16/E16))</f>
        <v/>
      </c>
      <c r="Q16" s="30">
        <f>IF(O16="","",O16*Inserimento!Q16)</f>
        <v/>
      </c>
      <c r="R16" s="30">
        <f>IF(1-Inserimento!J16=0,"",IF(N16="","",SUM(F16,H16,I16,J16,K16,L16,M16)/(1-Inserimento!J16)))</f>
        <v/>
      </c>
      <c r="S16" s="8">
        <f>IF(P16="","",IF(P16&gt;=Parametri!$C$29,"OK",IF(P16&gt;=Parametri!$C$30,"ATTENZIONE","CRITICO")))</f>
        <v/>
      </c>
      <c r="T16" s="32">
        <f>IF(Inserimento!T16="","",TODAY()-Inserimento!T16)</f>
        <v/>
      </c>
      <c r="U16" s="8">
        <f>IF(S16="","",IF(AND(S16="CRITICO",T16&gt;Parametri!$C$31),"RIORDINO",IF(T16&gt;Parametri!$C$31,"VERIFICA","")))</f>
        <v/>
      </c>
    </row>
    <row r="17" ht="18" customHeight="1">
      <c r="A17" s="13">
        <f>IF(Inserimento!A17="","",Inserimento!A17)</f>
        <v/>
      </c>
      <c r="B17" s="13">
        <f>IF(Inserimento!C17="","",Inserimento!C17)</f>
        <v/>
      </c>
      <c r="C17" s="13">
        <f>IF(Inserimento!D17="","",Inserimento!D17)</f>
        <v/>
      </c>
      <c r="D17" s="27">
        <f>IF(Inserimento!H17="","",Inserimento!H17)</f>
        <v/>
      </c>
      <c r="E17" s="27">
        <f>IF(Inserimento!H17="","",IF(Inserimento!I17="22%",Inserimento!H17/1.22,IF(Inserimento!I17="10%",Inserimento!H17/1.10,IF(Inserimento!I17="4%",Inserimento!H17/1.04,Inserimento!H17))))</f>
        <v/>
      </c>
      <c r="F17" s="27">
        <f>IF(Inserimento!G17="","",Inserimento!G17)</f>
        <v/>
      </c>
      <c r="G17" s="27">
        <f>IF(E17="","",E17*Inserimento!J17)</f>
        <v/>
      </c>
      <c r="H17" s="27">
        <f>IF(Inserimento!K17="","",Inserimento!K17)</f>
        <v/>
      </c>
      <c r="I17" s="27">
        <f>IF(Inserimento!L17="","",Inserimento!L17)</f>
        <v/>
      </c>
      <c r="J17" s="27">
        <f>IF(Inserimento!M17="","",Inserimento!M17)</f>
        <v/>
      </c>
      <c r="K17" s="27">
        <f>IF(Inserimento!N17="","",Inserimento!N17)</f>
        <v/>
      </c>
      <c r="L17" s="27">
        <f>IF(Inserimento!O17="","",Inserimento!O17)</f>
        <v/>
      </c>
      <c r="M17" s="27">
        <f>IF(Inserimento!P17="","",Inserimento!P17)</f>
        <v/>
      </c>
      <c r="N17" s="27">
        <f>IF(A17="","",SUM(F17,G17,H17,I17,J17,K17,L17,M17))</f>
        <v/>
      </c>
      <c r="O17" s="27">
        <f>IF(E17="","",E17-N17)</f>
        <v/>
      </c>
      <c r="P17" s="28">
        <f>IF(E17=0,"",IF(E17="","",O17/E17))</f>
        <v/>
      </c>
      <c r="Q17" s="27">
        <f>IF(O17="","",O17*Inserimento!Q17)</f>
        <v/>
      </c>
      <c r="R17" s="27">
        <f>IF(1-Inserimento!J17=0,"",IF(N17="","",SUM(F17,H17,I17,J17,K17,L17,M17)/(1-Inserimento!J17)))</f>
        <v/>
      </c>
      <c r="S17" s="13">
        <f>IF(P17="","",IF(P17&gt;=Parametri!$C$29,"OK",IF(P17&gt;=Parametri!$C$30,"ATTENZIONE","CRITICO")))</f>
        <v/>
      </c>
      <c r="T17" s="29">
        <f>IF(Inserimento!T17="","",TODAY()-Inserimento!T17)</f>
        <v/>
      </c>
      <c r="U17" s="13">
        <f>IF(S17="","",IF(AND(S17="CRITICO",T17&gt;Parametri!$C$31),"RIORDINO",IF(T17&gt;Parametri!$C$31,"VERIFICA","")))</f>
        <v/>
      </c>
    </row>
    <row r="18" ht="18" customHeight="1">
      <c r="A18" s="8">
        <f>IF(Inserimento!A18="","",Inserimento!A18)</f>
        <v/>
      </c>
      <c r="B18" s="8">
        <f>IF(Inserimento!C18="","",Inserimento!C18)</f>
        <v/>
      </c>
      <c r="C18" s="8">
        <f>IF(Inserimento!D18="","",Inserimento!D18)</f>
        <v/>
      </c>
      <c r="D18" s="30">
        <f>IF(Inserimento!H18="","",Inserimento!H18)</f>
        <v/>
      </c>
      <c r="E18" s="30">
        <f>IF(Inserimento!H18="","",IF(Inserimento!I18="22%",Inserimento!H18/1.22,IF(Inserimento!I18="10%",Inserimento!H18/1.10,IF(Inserimento!I18="4%",Inserimento!H18/1.04,Inserimento!H18))))</f>
        <v/>
      </c>
      <c r="F18" s="30">
        <f>IF(Inserimento!G18="","",Inserimento!G18)</f>
        <v/>
      </c>
      <c r="G18" s="30">
        <f>IF(E18="","",E18*Inserimento!J18)</f>
        <v/>
      </c>
      <c r="H18" s="30">
        <f>IF(Inserimento!K18="","",Inserimento!K18)</f>
        <v/>
      </c>
      <c r="I18" s="30">
        <f>IF(Inserimento!L18="","",Inserimento!L18)</f>
        <v/>
      </c>
      <c r="J18" s="30">
        <f>IF(Inserimento!M18="","",Inserimento!M18)</f>
        <v/>
      </c>
      <c r="K18" s="30">
        <f>IF(Inserimento!N18="","",Inserimento!N18)</f>
        <v/>
      </c>
      <c r="L18" s="30">
        <f>IF(Inserimento!O18="","",Inserimento!O18)</f>
        <v/>
      </c>
      <c r="M18" s="30">
        <f>IF(Inserimento!P18="","",Inserimento!P18)</f>
        <v/>
      </c>
      <c r="N18" s="30">
        <f>IF(A18="","",SUM(F18,G18,H18,I18,J18,K18,L18,M18))</f>
        <v/>
      </c>
      <c r="O18" s="30">
        <f>IF(E18="","",E18-N18)</f>
        <v/>
      </c>
      <c r="P18" s="31">
        <f>IF(E18=0,"",IF(E18="","",O18/E18))</f>
        <v/>
      </c>
      <c r="Q18" s="30">
        <f>IF(O18="","",O18*Inserimento!Q18)</f>
        <v/>
      </c>
      <c r="R18" s="30">
        <f>IF(1-Inserimento!J18=0,"",IF(N18="","",SUM(F18,H18,I18,J18,K18,L18,M18)/(1-Inserimento!J18)))</f>
        <v/>
      </c>
      <c r="S18" s="8">
        <f>IF(P18="","",IF(P18&gt;=Parametri!$C$29,"OK",IF(P18&gt;=Parametri!$C$30,"ATTENZIONE","CRITICO")))</f>
        <v/>
      </c>
      <c r="T18" s="32">
        <f>IF(Inserimento!T18="","",TODAY()-Inserimento!T18)</f>
        <v/>
      </c>
      <c r="U18" s="8">
        <f>IF(S18="","",IF(AND(S18="CRITICO",T18&gt;Parametri!$C$31),"RIORDINO",IF(T18&gt;Parametri!$C$31,"VERIFICA","")))</f>
        <v/>
      </c>
    </row>
    <row r="19" ht="18" customHeight="1">
      <c r="A19" s="13">
        <f>IF(Inserimento!A19="","",Inserimento!A19)</f>
        <v/>
      </c>
      <c r="B19" s="13">
        <f>IF(Inserimento!C19="","",Inserimento!C19)</f>
        <v/>
      </c>
      <c r="C19" s="13">
        <f>IF(Inserimento!D19="","",Inserimento!D19)</f>
        <v/>
      </c>
      <c r="D19" s="27">
        <f>IF(Inserimento!H19="","",Inserimento!H19)</f>
        <v/>
      </c>
      <c r="E19" s="27">
        <f>IF(Inserimento!H19="","",IF(Inserimento!I19="22%",Inserimento!H19/1.22,IF(Inserimento!I19="10%",Inserimento!H19/1.10,IF(Inserimento!I19="4%",Inserimento!H19/1.04,Inserimento!H19))))</f>
        <v/>
      </c>
      <c r="F19" s="27">
        <f>IF(Inserimento!G19="","",Inserimento!G19)</f>
        <v/>
      </c>
      <c r="G19" s="27">
        <f>IF(E19="","",E19*Inserimento!J19)</f>
        <v/>
      </c>
      <c r="H19" s="27">
        <f>IF(Inserimento!K19="","",Inserimento!K19)</f>
        <v/>
      </c>
      <c r="I19" s="27">
        <f>IF(Inserimento!L19="","",Inserimento!L19)</f>
        <v/>
      </c>
      <c r="J19" s="27">
        <f>IF(Inserimento!M19="","",Inserimento!M19)</f>
        <v/>
      </c>
      <c r="K19" s="27">
        <f>IF(Inserimento!N19="","",Inserimento!N19)</f>
        <v/>
      </c>
      <c r="L19" s="27">
        <f>IF(Inserimento!O19="","",Inserimento!O19)</f>
        <v/>
      </c>
      <c r="M19" s="27">
        <f>IF(Inserimento!P19="","",Inserimento!P19)</f>
        <v/>
      </c>
      <c r="N19" s="27">
        <f>IF(A19="","",SUM(F19,G19,H19,I19,J19,K19,L19,M19))</f>
        <v/>
      </c>
      <c r="O19" s="27">
        <f>IF(E19="","",E19-N19)</f>
        <v/>
      </c>
      <c r="P19" s="28">
        <f>IF(E19=0,"",IF(E19="","",O19/E19))</f>
        <v/>
      </c>
      <c r="Q19" s="27">
        <f>IF(O19="","",O19*Inserimento!Q19)</f>
        <v/>
      </c>
      <c r="R19" s="27">
        <f>IF(1-Inserimento!J19=0,"",IF(N19="","",SUM(F19,H19,I19,J19,K19,L19,M19)/(1-Inserimento!J19)))</f>
        <v/>
      </c>
      <c r="S19" s="13">
        <f>IF(P19="","",IF(P19&gt;=Parametri!$C$29,"OK",IF(P19&gt;=Parametri!$C$30,"ATTENZIONE","CRITICO")))</f>
        <v/>
      </c>
      <c r="T19" s="29">
        <f>IF(Inserimento!T19="","",TODAY()-Inserimento!T19)</f>
        <v/>
      </c>
      <c r="U19" s="13">
        <f>IF(S19="","",IF(AND(S19="CRITICO",T19&gt;Parametri!$C$31),"RIORDINO",IF(T19&gt;Parametri!$C$31,"VERIFICA","")))</f>
        <v/>
      </c>
    </row>
    <row r="20" ht="18" customHeight="1">
      <c r="A20" s="8">
        <f>IF(Inserimento!A20="","",Inserimento!A20)</f>
        <v/>
      </c>
      <c r="B20" s="8">
        <f>IF(Inserimento!C20="","",Inserimento!C20)</f>
        <v/>
      </c>
      <c r="C20" s="8">
        <f>IF(Inserimento!D20="","",Inserimento!D20)</f>
        <v/>
      </c>
      <c r="D20" s="30">
        <f>IF(Inserimento!H20="","",Inserimento!H20)</f>
        <v/>
      </c>
      <c r="E20" s="30">
        <f>IF(Inserimento!H20="","",IF(Inserimento!I20="22%",Inserimento!H20/1.22,IF(Inserimento!I20="10%",Inserimento!H20/1.10,IF(Inserimento!I20="4%",Inserimento!H20/1.04,Inserimento!H20))))</f>
        <v/>
      </c>
      <c r="F20" s="30">
        <f>IF(Inserimento!G20="","",Inserimento!G20)</f>
        <v/>
      </c>
      <c r="G20" s="30">
        <f>IF(E20="","",E20*Inserimento!J20)</f>
        <v/>
      </c>
      <c r="H20" s="30">
        <f>IF(Inserimento!K20="","",Inserimento!K20)</f>
        <v/>
      </c>
      <c r="I20" s="30">
        <f>IF(Inserimento!L20="","",Inserimento!L20)</f>
        <v/>
      </c>
      <c r="J20" s="30">
        <f>IF(Inserimento!M20="","",Inserimento!M20)</f>
        <v/>
      </c>
      <c r="K20" s="30">
        <f>IF(Inserimento!N20="","",Inserimento!N20)</f>
        <v/>
      </c>
      <c r="L20" s="30">
        <f>IF(Inserimento!O20="","",Inserimento!O20)</f>
        <v/>
      </c>
      <c r="M20" s="30">
        <f>IF(Inserimento!P20="","",Inserimento!P20)</f>
        <v/>
      </c>
      <c r="N20" s="30">
        <f>IF(A20="","",SUM(F20,G20,H20,I20,J20,K20,L20,M20))</f>
        <v/>
      </c>
      <c r="O20" s="30">
        <f>IF(E20="","",E20-N20)</f>
        <v/>
      </c>
      <c r="P20" s="31">
        <f>IF(E20=0,"",IF(E20="","",O20/E20))</f>
        <v/>
      </c>
      <c r="Q20" s="30">
        <f>IF(O20="","",O20*Inserimento!Q20)</f>
        <v/>
      </c>
      <c r="R20" s="30">
        <f>IF(1-Inserimento!J20=0,"",IF(N20="","",SUM(F20,H20,I20,J20,K20,L20,M20)/(1-Inserimento!J20)))</f>
        <v/>
      </c>
      <c r="S20" s="8">
        <f>IF(P20="","",IF(P20&gt;=Parametri!$C$29,"OK",IF(P20&gt;=Parametri!$C$30,"ATTENZIONE","CRITICO")))</f>
        <v/>
      </c>
      <c r="T20" s="32">
        <f>IF(Inserimento!T20="","",TODAY()-Inserimento!T20)</f>
        <v/>
      </c>
      <c r="U20" s="8">
        <f>IF(S20="","",IF(AND(S20="CRITICO",T20&gt;Parametri!$C$31),"RIORDINO",IF(T20&gt;Parametri!$C$31,"VERIFICA","")))</f>
        <v/>
      </c>
    </row>
    <row r="21" ht="18" customHeight="1">
      <c r="A21" s="13">
        <f>IF(Inserimento!A21="","",Inserimento!A21)</f>
        <v/>
      </c>
      <c r="B21" s="13">
        <f>IF(Inserimento!C21="","",Inserimento!C21)</f>
        <v/>
      </c>
      <c r="C21" s="13">
        <f>IF(Inserimento!D21="","",Inserimento!D21)</f>
        <v/>
      </c>
      <c r="D21" s="27">
        <f>IF(Inserimento!H21="","",Inserimento!H21)</f>
        <v/>
      </c>
      <c r="E21" s="27">
        <f>IF(Inserimento!H21="","",IF(Inserimento!I21="22%",Inserimento!H21/1.22,IF(Inserimento!I21="10%",Inserimento!H21/1.10,IF(Inserimento!I21="4%",Inserimento!H21/1.04,Inserimento!H21))))</f>
        <v/>
      </c>
      <c r="F21" s="27">
        <f>IF(Inserimento!G21="","",Inserimento!G21)</f>
        <v/>
      </c>
      <c r="G21" s="27">
        <f>IF(E21="","",E21*Inserimento!J21)</f>
        <v/>
      </c>
      <c r="H21" s="27">
        <f>IF(Inserimento!K21="","",Inserimento!K21)</f>
        <v/>
      </c>
      <c r="I21" s="27">
        <f>IF(Inserimento!L21="","",Inserimento!L21)</f>
        <v/>
      </c>
      <c r="J21" s="27">
        <f>IF(Inserimento!M21="","",Inserimento!M21)</f>
        <v/>
      </c>
      <c r="K21" s="27">
        <f>IF(Inserimento!N21="","",Inserimento!N21)</f>
        <v/>
      </c>
      <c r="L21" s="27">
        <f>IF(Inserimento!O21="","",Inserimento!O21)</f>
        <v/>
      </c>
      <c r="M21" s="27">
        <f>IF(Inserimento!P21="","",Inserimento!P21)</f>
        <v/>
      </c>
      <c r="N21" s="27">
        <f>IF(A21="","",SUM(F21,G21,H21,I21,J21,K21,L21,M21))</f>
        <v/>
      </c>
      <c r="O21" s="27">
        <f>IF(E21="","",E21-N21)</f>
        <v/>
      </c>
      <c r="P21" s="28">
        <f>IF(E21=0,"",IF(E21="","",O21/E21))</f>
        <v/>
      </c>
      <c r="Q21" s="27">
        <f>IF(O21="","",O21*Inserimento!Q21)</f>
        <v/>
      </c>
      <c r="R21" s="27">
        <f>IF(1-Inserimento!J21=0,"",IF(N21="","",SUM(F21,H21,I21,J21,K21,L21,M21)/(1-Inserimento!J21)))</f>
        <v/>
      </c>
      <c r="S21" s="13">
        <f>IF(P21="","",IF(P21&gt;=Parametri!$C$29,"OK",IF(P21&gt;=Parametri!$C$30,"ATTENZIONE","CRITICO")))</f>
        <v/>
      </c>
      <c r="T21" s="29">
        <f>IF(Inserimento!T21="","",TODAY()-Inserimento!T21)</f>
        <v/>
      </c>
      <c r="U21" s="13">
        <f>IF(S21="","",IF(AND(S21="CRITICO",T21&gt;Parametri!$C$31),"RIORDINO",IF(T21&gt;Parametri!$C$31,"VERIFICA","")))</f>
        <v/>
      </c>
    </row>
    <row r="22" ht="18" customHeight="1">
      <c r="A22" s="8">
        <f>IF(Inserimento!A22="","",Inserimento!A22)</f>
        <v/>
      </c>
      <c r="B22" s="8">
        <f>IF(Inserimento!C22="","",Inserimento!C22)</f>
        <v/>
      </c>
      <c r="C22" s="8">
        <f>IF(Inserimento!D22="","",Inserimento!D22)</f>
        <v/>
      </c>
      <c r="D22" s="30">
        <f>IF(Inserimento!H22="","",Inserimento!H22)</f>
        <v/>
      </c>
      <c r="E22" s="30">
        <f>IF(Inserimento!H22="","",IF(Inserimento!I22="22%",Inserimento!H22/1.22,IF(Inserimento!I22="10%",Inserimento!H22/1.10,IF(Inserimento!I22="4%",Inserimento!H22/1.04,Inserimento!H22))))</f>
        <v/>
      </c>
      <c r="F22" s="30">
        <f>IF(Inserimento!G22="","",Inserimento!G22)</f>
        <v/>
      </c>
      <c r="G22" s="30">
        <f>IF(E22="","",E22*Inserimento!J22)</f>
        <v/>
      </c>
      <c r="H22" s="30">
        <f>IF(Inserimento!K22="","",Inserimento!K22)</f>
        <v/>
      </c>
      <c r="I22" s="30">
        <f>IF(Inserimento!L22="","",Inserimento!L22)</f>
        <v/>
      </c>
      <c r="J22" s="30">
        <f>IF(Inserimento!M22="","",Inserimento!M22)</f>
        <v/>
      </c>
      <c r="K22" s="30">
        <f>IF(Inserimento!N22="","",Inserimento!N22)</f>
        <v/>
      </c>
      <c r="L22" s="30">
        <f>IF(Inserimento!O22="","",Inserimento!O22)</f>
        <v/>
      </c>
      <c r="M22" s="30">
        <f>IF(Inserimento!P22="","",Inserimento!P22)</f>
        <v/>
      </c>
      <c r="N22" s="30">
        <f>IF(A22="","",SUM(F22,G22,H22,I22,J22,K22,L22,M22))</f>
        <v/>
      </c>
      <c r="O22" s="30">
        <f>IF(E22="","",E22-N22)</f>
        <v/>
      </c>
      <c r="P22" s="31">
        <f>IF(E22=0,"",IF(E22="","",O22/E22))</f>
        <v/>
      </c>
      <c r="Q22" s="30">
        <f>IF(O22="","",O22*Inserimento!Q22)</f>
        <v/>
      </c>
      <c r="R22" s="30">
        <f>IF(1-Inserimento!J22=0,"",IF(N22="","",SUM(F22,H22,I22,J22,K22,L22,M22)/(1-Inserimento!J22)))</f>
        <v/>
      </c>
      <c r="S22" s="8">
        <f>IF(P22="","",IF(P22&gt;=Parametri!$C$29,"OK",IF(P22&gt;=Parametri!$C$30,"ATTENZIONE","CRITICO")))</f>
        <v/>
      </c>
      <c r="T22" s="32">
        <f>IF(Inserimento!T22="","",TODAY()-Inserimento!T22)</f>
        <v/>
      </c>
      <c r="U22" s="8">
        <f>IF(S22="","",IF(AND(S22="CRITICO",T22&gt;Parametri!$C$31),"RIORDINO",IF(T22&gt;Parametri!$C$31,"VERIFICA","")))</f>
        <v/>
      </c>
    </row>
    <row r="23" ht="18" customHeight="1">
      <c r="A23" s="13">
        <f>IF(Inserimento!A23="","",Inserimento!A23)</f>
        <v/>
      </c>
      <c r="B23" s="13">
        <f>IF(Inserimento!C23="","",Inserimento!C23)</f>
        <v/>
      </c>
      <c r="C23" s="13">
        <f>IF(Inserimento!D23="","",Inserimento!D23)</f>
        <v/>
      </c>
      <c r="D23" s="27">
        <f>IF(Inserimento!H23="","",Inserimento!H23)</f>
        <v/>
      </c>
      <c r="E23" s="27">
        <f>IF(Inserimento!H23="","",IF(Inserimento!I23="22%",Inserimento!H23/1.22,IF(Inserimento!I23="10%",Inserimento!H23/1.10,IF(Inserimento!I23="4%",Inserimento!H23/1.04,Inserimento!H23))))</f>
        <v/>
      </c>
      <c r="F23" s="27">
        <f>IF(Inserimento!G23="","",Inserimento!G23)</f>
        <v/>
      </c>
      <c r="G23" s="27">
        <f>IF(E23="","",E23*Inserimento!J23)</f>
        <v/>
      </c>
      <c r="H23" s="27">
        <f>IF(Inserimento!K23="","",Inserimento!K23)</f>
        <v/>
      </c>
      <c r="I23" s="27">
        <f>IF(Inserimento!L23="","",Inserimento!L23)</f>
        <v/>
      </c>
      <c r="J23" s="27">
        <f>IF(Inserimento!M23="","",Inserimento!M23)</f>
        <v/>
      </c>
      <c r="K23" s="27">
        <f>IF(Inserimento!N23="","",Inserimento!N23)</f>
        <v/>
      </c>
      <c r="L23" s="27">
        <f>IF(Inserimento!O23="","",Inserimento!O23)</f>
        <v/>
      </c>
      <c r="M23" s="27">
        <f>IF(Inserimento!P23="","",Inserimento!P23)</f>
        <v/>
      </c>
      <c r="N23" s="27">
        <f>IF(A23="","",SUM(F23,G23,H23,I23,J23,K23,L23,M23))</f>
        <v/>
      </c>
      <c r="O23" s="27">
        <f>IF(E23="","",E23-N23)</f>
        <v/>
      </c>
      <c r="P23" s="28">
        <f>IF(E23=0,"",IF(E23="","",O23/E23))</f>
        <v/>
      </c>
      <c r="Q23" s="27">
        <f>IF(O23="","",O23*Inserimento!Q23)</f>
        <v/>
      </c>
      <c r="R23" s="27">
        <f>IF(1-Inserimento!J23=0,"",IF(N23="","",SUM(F23,H23,I23,J23,K23,L23,M23)/(1-Inserimento!J23)))</f>
        <v/>
      </c>
      <c r="S23" s="13">
        <f>IF(P23="","",IF(P23&gt;=Parametri!$C$29,"OK",IF(P23&gt;=Parametri!$C$30,"ATTENZIONE","CRITICO")))</f>
        <v/>
      </c>
      <c r="T23" s="29">
        <f>IF(Inserimento!T23="","",TODAY()-Inserimento!T23)</f>
        <v/>
      </c>
      <c r="U23" s="13">
        <f>IF(S23="","",IF(AND(S23="CRITICO",T23&gt;Parametri!$C$31),"RIORDINO",IF(T23&gt;Parametri!$C$31,"VERIFICA","")))</f>
        <v/>
      </c>
    </row>
    <row r="24" ht="18" customHeight="1">
      <c r="A24" s="8">
        <f>IF(Inserimento!A24="","",Inserimento!A24)</f>
        <v/>
      </c>
      <c r="B24" s="8">
        <f>IF(Inserimento!C24="","",Inserimento!C24)</f>
        <v/>
      </c>
      <c r="C24" s="8">
        <f>IF(Inserimento!D24="","",Inserimento!D24)</f>
        <v/>
      </c>
      <c r="D24" s="30">
        <f>IF(Inserimento!H24="","",Inserimento!H24)</f>
        <v/>
      </c>
      <c r="E24" s="30">
        <f>IF(Inserimento!H24="","",IF(Inserimento!I24="22%",Inserimento!H24/1.22,IF(Inserimento!I24="10%",Inserimento!H24/1.10,IF(Inserimento!I24="4%",Inserimento!H24/1.04,Inserimento!H24))))</f>
        <v/>
      </c>
      <c r="F24" s="30">
        <f>IF(Inserimento!G24="","",Inserimento!G24)</f>
        <v/>
      </c>
      <c r="G24" s="30">
        <f>IF(E24="","",E24*Inserimento!J24)</f>
        <v/>
      </c>
      <c r="H24" s="30">
        <f>IF(Inserimento!K24="","",Inserimento!K24)</f>
        <v/>
      </c>
      <c r="I24" s="30">
        <f>IF(Inserimento!L24="","",Inserimento!L24)</f>
        <v/>
      </c>
      <c r="J24" s="30">
        <f>IF(Inserimento!M24="","",Inserimento!M24)</f>
        <v/>
      </c>
      <c r="K24" s="30">
        <f>IF(Inserimento!N24="","",Inserimento!N24)</f>
        <v/>
      </c>
      <c r="L24" s="30">
        <f>IF(Inserimento!O24="","",Inserimento!O24)</f>
        <v/>
      </c>
      <c r="M24" s="30">
        <f>IF(Inserimento!P24="","",Inserimento!P24)</f>
        <v/>
      </c>
      <c r="N24" s="30">
        <f>IF(A24="","",SUM(F24,G24,H24,I24,J24,K24,L24,M24))</f>
        <v/>
      </c>
      <c r="O24" s="30">
        <f>IF(E24="","",E24-N24)</f>
        <v/>
      </c>
      <c r="P24" s="31">
        <f>IF(E24=0,"",IF(E24="","",O24/E24))</f>
        <v/>
      </c>
      <c r="Q24" s="30">
        <f>IF(O24="","",O24*Inserimento!Q24)</f>
        <v/>
      </c>
      <c r="R24" s="30">
        <f>IF(1-Inserimento!J24=0,"",IF(N24="","",SUM(F24,H24,I24,J24,K24,L24,M24)/(1-Inserimento!J24)))</f>
        <v/>
      </c>
      <c r="S24" s="8">
        <f>IF(P24="","",IF(P24&gt;=Parametri!$C$29,"OK",IF(P24&gt;=Parametri!$C$30,"ATTENZIONE","CRITICO")))</f>
        <v/>
      </c>
      <c r="T24" s="32">
        <f>IF(Inserimento!T24="","",TODAY()-Inserimento!T24)</f>
        <v/>
      </c>
      <c r="U24" s="8">
        <f>IF(S24="","",IF(AND(S24="CRITICO",T24&gt;Parametri!$C$31),"RIORDINO",IF(T24&gt;Parametri!$C$31,"VERIFICA","")))</f>
        <v/>
      </c>
    </row>
    <row r="25" ht="18" customHeight="1">
      <c r="A25" s="13">
        <f>IF(Inserimento!A25="","",Inserimento!A25)</f>
        <v/>
      </c>
      <c r="B25" s="13">
        <f>IF(Inserimento!C25="","",Inserimento!C25)</f>
        <v/>
      </c>
      <c r="C25" s="13">
        <f>IF(Inserimento!D25="","",Inserimento!D25)</f>
        <v/>
      </c>
      <c r="D25" s="27">
        <f>IF(Inserimento!H25="","",Inserimento!H25)</f>
        <v/>
      </c>
      <c r="E25" s="27">
        <f>IF(Inserimento!H25="","",IF(Inserimento!I25="22%",Inserimento!H25/1.22,IF(Inserimento!I25="10%",Inserimento!H25/1.10,IF(Inserimento!I25="4%",Inserimento!H25/1.04,Inserimento!H25))))</f>
        <v/>
      </c>
      <c r="F25" s="27">
        <f>IF(Inserimento!G25="","",Inserimento!G25)</f>
        <v/>
      </c>
      <c r="G25" s="27">
        <f>IF(E25="","",E25*Inserimento!J25)</f>
        <v/>
      </c>
      <c r="H25" s="27">
        <f>IF(Inserimento!K25="","",Inserimento!K25)</f>
        <v/>
      </c>
      <c r="I25" s="27">
        <f>IF(Inserimento!L25="","",Inserimento!L25)</f>
        <v/>
      </c>
      <c r="J25" s="27">
        <f>IF(Inserimento!M25="","",Inserimento!M25)</f>
        <v/>
      </c>
      <c r="K25" s="27">
        <f>IF(Inserimento!N25="","",Inserimento!N25)</f>
        <v/>
      </c>
      <c r="L25" s="27">
        <f>IF(Inserimento!O25="","",Inserimento!O25)</f>
        <v/>
      </c>
      <c r="M25" s="27">
        <f>IF(Inserimento!P25="","",Inserimento!P25)</f>
        <v/>
      </c>
      <c r="N25" s="27">
        <f>IF(A25="","",SUM(F25,G25,H25,I25,J25,K25,L25,M25))</f>
        <v/>
      </c>
      <c r="O25" s="27">
        <f>IF(E25="","",E25-N25)</f>
        <v/>
      </c>
      <c r="P25" s="28">
        <f>IF(E25=0,"",IF(E25="","",O25/E25))</f>
        <v/>
      </c>
      <c r="Q25" s="27">
        <f>IF(O25="","",O25*Inserimento!Q25)</f>
        <v/>
      </c>
      <c r="R25" s="27">
        <f>IF(1-Inserimento!J25=0,"",IF(N25="","",SUM(F25,H25,I25,J25,K25,L25,M25)/(1-Inserimento!J25)))</f>
        <v/>
      </c>
      <c r="S25" s="13">
        <f>IF(P25="","",IF(P25&gt;=Parametri!$C$29,"OK",IF(P25&gt;=Parametri!$C$30,"ATTENZIONE","CRITICO")))</f>
        <v/>
      </c>
      <c r="T25" s="29">
        <f>IF(Inserimento!T25="","",TODAY()-Inserimento!T25)</f>
        <v/>
      </c>
      <c r="U25" s="13">
        <f>IF(S25="","",IF(AND(S25="CRITICO",T25&gt;Parametri!$C$31),"RIORDINO",IF(T25&gt;Parametri!$C$31,"VERIFICA","")))</f>
        <v/>
      </c>
    </row>
    <row r="26" ht="18" customHeight="1">
      <c r="A26" s="8">
        <f>IF(Inserimento!A26="","",Inserimento!A26)</f>
        <v/>
      </c>
      <c r="B26" s="8">
        <f>IF(Inserimento!C26="","",Inserimento!C26)</f>
        <v/>
      </c>
      <c r="C26" s="8">
        <f>IF(Inserimento!D26="","",Inserimento!D26)</f>
        <v/>
      </c>
      <c r="D26" s="30">
        <f>IF(Inserimento!H26="","",Inserimento!H26)</f>
        <v/>
      </c>
      <c r="E26" s="30">
        <f>IF(Inserimento!H26="","",IF(Inserimento!I26="22%",Inserimento!H26/1.22,IF(Inserimento!I26="10%",Inserimento!H26/1.10,IF(Inserimento!I26="4%",Inserimento!H26/1.04,Inserimento!H26))))</f>
        <v/>
      </c>
      <c r="F26" s="30">
        <f>IF(Inserimento!G26="","",Inserimento!G26)</f>
        <v/>
      </c>
      <c r="G26" s="30">
        <f>IF(E26="","",E26*Inserimento!J26)</f>
        <v/>
      </c>
      <c r="H26" s="30">
        <f>IF(Inserimento!K26="","",Inserimento!K26)</f>
        <v/>
      </c>
      <c r="I26" s="30">
        <f>IF(Inserimento!L26="","",Inserimento!L26)</f>
        <v/>
      </c>
      <c r="J26" s="30">
        <f>IF(Inserimento!M26="","",Inserimento!M26)</f>
        <v/>
      </c>
      <c r="K26" s="30">
        <f>IF(Inserimento!N26="","",Inserimento!N26)</f>
        <v/>
      </c>
      <c r="L26" s="30">
        <f>IF(Inserimento!O26="","",Inserimento!O26)</f>
        <v/>
      </c>
      <c r="M26" s="30">
        <f>IF(Inserimento!P26="","",Inserimento!P26)</f>
        <v/>
      </c>
      <c r="N26" s="30">
        <f>IF(A26="","",SUM(F26,G26,H26,I26,J26,K26,L26,M26))</f>
        <v/>
      </c>
      <c r="O26" s="30">
        <f>IF(E26="","",E26-N26)</f>
        <v/>
      </c>
      <c r="P26" s="31">
        <f>IF(E26=0,"",IF(E26="","",O26/E26))</f>
        <v/>
      </c>
      <c r="Q26" s="30">
        <f>IF(O26="","",O26*Inserimento!Q26)</f>
        <v/>
      </c>
      <c r="R26" s="30">
        <f>IF(1-Inserimento!J26=0,"",IF(N26="","",SUM(F26,H26,I26,J26,K26,L26,M26)/(1-Inserimento!J26)))</f>
        <v/>
      </c>
      <c r="S26" s="8">
        <f>IF(P26="","",IF(P26&gt;=Parametri!$C$29,"OK",IF(P26&gt;=Parametri!$C$30,"ATTENZIONE","CRITICO")))</f>
        <v/>
      </c>
      <c r="T26" s="32">
        <f>IF(Inserimento!T26="","",TODAY()-Inserimento!T26)</f>
        <v/>
      </c>
      <c r="U26" s="8">
        <f>IF(S26="","",IF(AND(S26="CRITICO",T26&gt;Parametri!$C$31),"RIORDINO",IF(T26&gt;Parametri!$C$31,"VERIFICA","")))</f>
        <v/>
      </c>
    </row>
    <row r="27" ht="18" customHeight="1">
      <c r="A27" s="13">
        <f>IF(Inserimento!A27="","",Inserimento!A27)</f>
        <v/>
      </c>
      <c r="B27" s="13">
        <f>IF(Inserimento!C27="","",Inserimento!C27)</f>
        <v/>
      </c>
      <c r="C27" s="13">
        <f>IF(Inserimento!D27="","",Inserimento!D27)</f>
        <v/>
      </c>
      <c r="D27" s="27">
        <f>IF(Inserimento!H27="","",Inserimento!H27)</f>
        <v/>
      </c>
      <c r="E27" s="27">
        <f>IF(Inserimento!H27="","",IF(Inserimento!I27="22%",Inserimento!H27/1.22,IF(Inserimento!I27="10%",Inserimento!H27/1.10,IF(Inserimento!I27="4%",Inserimento!H27/1.04,Inserimento!H27))))</f>
        <v/>
      </c>
      <c r="F27" s="27">
        <f>IF(Inserimento!G27="","",Inserimento!G27)</f>
        <v/>
      </c>
      <c r="G27" s="27">
        <f>IF(E27="","",E27*Inserimento!J27)</f>
        <v/>
      </c>
      <c r="H27" s="27">
        <f>IF(Inserimento!K27="","",Inserimento!K27)</f>
        <v/>
      </c>
      <c r="I27" s="27">
        <f>IF(Inserimento!L27="","",Inserimento!L27)</f>
        <v/>
      </c>
      <c r="J27" s="27">
        <f>IF(Inserimento!M27="","",Inserimento!M27)</f>
        <v/>
      </c>
      <c r="K27" s="27">
        <f>IF(Inserimento!N27="","",Inserimento!N27)</f>
        <v/>
      </c>
      <c r="L27" s="27">
        <f>IF(Inserimento!O27="","",Inserimento!O27)</f>
        <v/>
      </c>
      <c r="M27" s="27">
        <f>IF(Inserimento!P27="","",Inserimento!P27)</f>
        <v/>
      </c>
      <c r="N27" s="27">
        <f>IF(A27="","",SUM(F27,G27,H27,I27,J27,K27,L27,M27))</f>
        <v/>
      </c>
      <c r="O27" s="27">
        <f>IF(E27="","",E27-N27)</f>
        <v/>
      </c>
      <c r="P27" s="28">
        <f>IF(E27=0,"",IF(E27="","",O27/E27))</f>
        <v/>
      </c>
      <c r="Q27" s="27">
        <f>IF(O27="","",O27*Inserimento!Q27)</f>
        <v/>
      </c>
      <c r="R27" s="27">
        <f>IF(1-Inserimento!J27=0,"",IF(N27="","",SUM(F27,H27,I27,J27,K27,L27,M27)/(1-Inserimento!J27)))</f>
        <v/>
      </c>
      <c r="S27" s="13">
        <f>IF(P27="","",IF(P27&gt;=Parametri!$C$29,"OK",IF(P27&gt;=Parametri!$C$30,"ATTENZIONE","CRITICO")))</f>
        <v/>
      </c>
      <c r="T27" s="29">
        <f>IF(Inserimento!T27="","",TODAY()-Inserimento!T27)</f>
        <v/>
      </c>
      <c r="U27" s="13">
        <f>IF(S27="","",IF(AND(S27="CRITICO",T27&gt;Parametri!$C$31),"RIORDINO",IF(T27&gt;Parametri!$C$31,"VERIFICA","")))</f>
        <v/>
      </c>
    </row>
    <row r="28" ht="18" customHeight="1">
      <c r="A28" s="8">
        <f>IF(Inserimento!A28="","",Inserimento!A28)</f>
        <v/>
      </c>
      <c r="B28" s="8">
        <f>IF(Inserimento!C28="","",Inserimento!C28)</f>
        <v/>
      </c>
      <c r="C28" s="8">
        <f>IF(Inserimento!D28="","",Inserimento!D28)</f>
        <v/>
      </c>
      <c r="D28" s="30">
        <f>IF(Inserimento!H28="","",Inserimento!H28)</f>
        <v/>
      </c>
      <c r="E28" s="30">
        <f>IF(Inserimento!H28="","",IF(Inserimento!I28="22%",Inserimento!H28/1.22,IF(Inserimento!I28="10%",Inserimento!H28/1.10,IF(Inserimento!I28="4%",Inserimento!H28/1.04,Inserimento!H28))))</f>
        <v/>
      </c>
      <c r="F28" s="30">
        <f>IF(Inserimento!G28="","",Inserimento!G28)</f>
        <v/>
      </c>
      <c r="G28" s="30">
        <f>IF(E28="","",E28*Inserimento!J28)</f>
        <v/>
      </c>
      <c r="H28" s="30">
        <f>IF(Inserimento!K28="","",Inserimento!K28)</f>
        <v/>
      </c>
      <c r="I28" s="30">
        <f>IF(Inserimento!L28="","",Inserimento!L28)</f>
        <v/>
      </c>
      <c r="J28" s="30">
        <f>IF(Inserimento!M28="","",Inserimento!M28)</f>
        <v/>
      </c>
      <c r="K28" s="30">
        <f>IF(Inserimento!N28="","",Inserimento!N28)</f>
        <v/>
      </c>
      <c r="L28" s="30">
        <f>IF(Inserimento!O28="","",Inserimento!O28)</f>
        <v/>
      </c>
      <c r="M28" s="30">
        <f>IF(Inserimento!P28="","",Inserimento!P28)</f>
        <v/>
      </c>
      <c r="N28" s="30">
        <f>IF(A28="","",SUM(F28,G28,H28,I28,J28,K28,L28,M28))</f>
        <v/>
      </c>
      <c r="O28" s="30">
        <f>IF(E28="","",E28-N28)</f>
        <v/>
      </c>
      <c r="P28" s="31">
        <f>IF(E28=0,"",IF(E28="","",O28/E28))</f>
        <v/>
      </c>
      <c r="Q28" s="30">
        <f>IF(O28="","",O28*Inserimento!Q28)</f>
        <v/>
      </c>
      <c r="R28" s="30">
        <f>IF(1-Inserimento!J28=0,"",IF(N28="","",SUM(F28,H28,I28,J28,K28,L28,M28)/(1-Inserimento!J28)))</f>
        <v/>
      </c>
      <c r="S28" s="8">
        <f>IF(P28="","",IF(P28&gt;=Parametri!$C$29,"OK",IF(P28&gt;=Parametri!$C$30,"ATTENZIONE","CRITICO")))</f>
        <v/>
      </c>
      <c r="T28" s="32">
        <f>IF(Inserimento!T28="","",TODAY()-Inserimento!T28)</f>
        <v/>
      </c>
      <c r="U28" s="8">
        <f>IF(S28="","",IF(AND(S28="CRITICO",T28&gt;Parametri!$C$31),"RIORDINO",IF(T28&gt;Parametri!$C$31,"VERIFICA","")))</f>
        <v/>
      </c>
    </row>
    <row r="29" ht="18" customHeight="1">
      <c r="A29" s="13">
        <f>IF(Inserimento!A29="","",Inserimento!A29)</f>
        <v/>
      </c>
      <c r="B29" s="13">
        <f>IF(Inserimento!C29="","",Inserimento!C29)</f>
        <v/>
      </c>
      <c r="C29" s="13">
        <f>IF(Inserimento!D29="","",Inserimento!D29)</f>
        <v/>
      </c>
      <c r="D29" s="27">
        <f>IF(Inserimento!H29="","",Inserimento!H29)</f>
        <v/>
      </c>
      <c r="E29" s="27">
        <f>IF(Inserimento!H29="","",IF(Inserimento!I29="22%",Inserimento!H29/1.22,IF(Inserimento!I29="10%",Inserimento!H29/1.10,IF(Inserimento!I29="4%",Inserimento!H29/1.04,Inserimento!H29))))</f>
        <v/>
      </c>
      <c r="F29" s="27">
        <f>IF(Inserimento!G29="","",Inserimento!G29)</f>
        <v/>
      </c>
      <c r="G29" s="27">
        <f>IF(E29="","",E29*Inserimento!J29)</f>
        <v/>
      </c>
      <c r="H29" s="27">
        <f>IF(Inserimento!K29="","",Inserimento!K29)</f>
        <v/>
      </c>
      <c r="I29" s="27">
        <f>IF(Inserimento!L29="","",Inserimento!L29)</f>
        <v/>
      </c>
      <c r="J29" s="27">
        <f>IF(Inserimento!M29="","",Inserimento!M29)</f>
        <v/>
      </c>
      <c r="K29" s="27">
        <f>IF(Inserimento!N29="","",Inserimento!N29)</f>
        <v/>
      </c>
      <c r="L29" s="27">
        <f>IF(Inserimento!O29="","",Inserimento!O29)</f>
        <v/>
      </c>
      <c r="M29" s="27">
        <f>IF(Inserimento!P29="","",Inserimento!P29)</f>
        <v/>
      </c>
      <c r="N29" s="27">
        <f>IF(A29="","",SUM(F29,G29,H29,I29,J29,K29,L29,M29))</f>
        <v/>
      </c>
      <c r="O29" s="27">
        <f>IF(E29="","",E29-N29)</f>
        <v/>
      </c>
      <c r="P29" s="28">
        <f>IF(E29=0,"",IF(E29="","",O29/E29))</f>
        <v/>
      </c>
      <c r="Q29" s="27">
        <f>IF(O29="","",O29*Inserimento!Q29)</f>
        <v/>
      </c>
      <c r="R29" s="27">
        <f>IF(1-Inserimento!J29=0,"",IF(N29="","",SUM(F29,H29,I29,J29,K29,L29,M29)/(1-Inserimento!J29)))</f>
        <v/>
      </c>
      <c r="S29" s="13">
        <f>IF(P29="","",IF(P29&gt;=Parametri!$C$29,"OK",IF(P29&gt;=Parametri!$C$30,"ATTENZIONE","CRITICO")))</f>
        <v/>
      </c>
      <c r="T29" s="29">
        <f>IF(Inserimento!T29="","",TODAY()-Inserimento!T29)</f>
        <v/>
      </c>
      <c r="U29" s="13">
        <f>IF(S29="","",IF(AND(S29="CRITICO",T29&gt;Parametri!$C$31),"RIORDINO",IF(T29&gt;Parametri!$C$31,"VERIFICA","")))</f>
        <v/>
      </c>
    </row>
    <row r="30" ht="18" customHeight="1">
      <c r="A30" s="8">
        <f>IF(Inserimento!A30="","",Inserimento!A30)</f>
        <v/>
      </c>
      <c r="B30" s="8">
        <f>IF(Inserimento!C30="","",Inserimento!C30)</f>
        <v/>
      </c>
      <c r="C30" s="8">
        <f>IF(Inserimento!D30="","",Inserimento!D30)</f>
        <v/>
      </c>
      <c r="D30" s="30">
        <f>IF(Inserimento!H30="","",Inserimento!H30)</f>
        <v/>
      </c>
      <c r="E30" s="30">
        <f>IF(Inserimento!H30="","",IF(Inserimento!I30="22%",Inserimento!H30/1.22,IF(Inserimento!I30="10%",Inserimento!H30/1.10,IF(Inserimento!I30="4%",Inserimento!H30/1.04,Inserimento!H30))))</f>
        <v/>
      </c>
      <c r="F30" s="30">
        <f>IF(Inserimento!G30="","",Inserimento!G30)</f>
        <v/>
      </c>
      <c r="G30" s="30">
        <f>IF(E30="","",E30*Inserimento!J30)</f>
        <v/>
      </c>
      <c r="H30" s="30">
        <f>IF(Inserimento!K30="","",Inserimento!K30)</f>
        <v/>
      </c>
      <c r="I30" s="30">
        <f>IF(Inserimento!L30="","",Inserimento!L30)</f>
        <v/>
      </c>
      <c r="J30" s="30">
        <f>IF(Inserimento!M30="","",Inserimento!M30)</f>
        <v/>
      </c>
      <c r="K30" s="30">
        <f>IF(Inserimento!N30="","",Inserimento!N30)</f>
        <v/>
      </c>
      <c r="L30" s="30">
        <f>IF(Inserimento!O30="","",Inserimento!O30)</f>
        <v/>
      </c>
      <c r="M30" s="30">
        <f>IF(Inserimento!P30="","",Inserimento!P30)</f>
        <v/>
      </c>
      <c r="N30" s="30">
        <f>IF(A30="","",SUM(F30,G30,H30,I30,J30,K30,L30,M30))</f>
        <v/>
      </c>
      <c r="O30" s="30">
        <f>IF(E30="","",E30-N30)</f>
        <v/>
      </c>
      <c r="P30" s="31">
        <f>IF(E30=0,"",IF(E30="","",O30/E30))</f>
        <v/>
      </c>
      <c r="Q30" s="30">
        <f>IF(O30="","",O30*Inserimento!Q30)</f>
        <v/>
      </c>
      <c r="R30" s="30">
        <f>IF(1-Inserimento!J30=0,"",IF(N30="","",SUM(F30,H30,I30,J30,K30,L30,M30)/(1-Inserimento!J30)))</f>
        <v/>
      </c>
      <c r="S30" s="8">
        <f>IF(P30="","",IF(P30&gt;=Parametri!$C$29,"OK",IF(P30&gt;=Parametri!$C$30,"ATTENZIONE","CRITICO")))</f>
        <v/>
      </c>
      <c r="T30" s="32">
        <f>IF(Inserimento!T30="","",TODAY()-Inserimento!T30)</f>
        <v/>
      </c>
      <c r="U30" s="8">
        <f>IF(S30="","",IF(AND(S30="CRITICO",T30&gt;Parametri!$C$31),"RIORDINO",IF(T30&gt;Parametri!$C$31,"VERIFICA","")))</f>
        <v/>
      </c>
    </row>
    <row r="31" ht="18" customHeight="1">
      <c r="A31" s="13">
        <f>IF(Inserimento!A31="","",Inserimento!A31)</f>
        <v/>
      </c>
      <c r="B31" s="13">
        <f>IF(Inserimento!C31="","",Inserimento!C31)</f>
        <v/>
      </c>
      <c r="C31" s="13">
        <f>IF(Inserimento!D31="","",Inserimento!D31)</f>
        <v/>
      </c>
      <c r="D31" s="27">
        <f>IF(Inserimento!H31="","",Inserimento!H31)</f>
        <v/>
      </c>
      <c r="E31" s="27">
        <f>IF(Inserimento!H31="","",IF(Inserimento!I31="22%",Inserimento!H31/1.22,IF(Inserimento!I31="10%",Inserimento!H31/1.10,IF(Inserimento!I31="4%",Inserimento!H31/1.04,Inserimento!H31))))</f>
        <v/>
      </c>
      <c r="F31" s="27">
        <f>IF(Inserimento!G31="","",Inserimento!G31)</f>
        <v/>
      </c>
      <c r="G31" s="27">
        <f>IF(E31="","",E31*Inserimento!J31)</f>
        <v/>
      </c>
      <c r="H31" s="27">
        <f>IF(Inserimento!K31="","",Inserimento!K31)</f>
        <v/>
      </c>
      <c r="I31" s="27">
        <f>IF(Inserimento!L31="","",Inserimento!L31)</f>
        <v/>
      </c>
      <c r="J31" s="27">
        <f>IF(Inserimento!M31="","",Inserimento!M31)</f>
        <v/>
      </c>
      <c r="K31" s="27">
        <f>IF(Inserimento!N31="","",Inserimento!N31)</f>
        <v/>
      </c>
      <c r="L31" s="27">
        <f>IF(Inserimento!O31="","",Inserimento!O31)</f>
        <v/>
      </c>
      <c r="M31" s="27">
        <f>IF(Inserimento!P31="","",Inserimento!P31)</f>
        <v/>
      </c>
      <c r="N31" s="27">
        <f>IF(A31="","",SUM(F31,G31,H31,I31,J31,K31,L31,M31))</f>
        <v/>
      </c>
      <c r="O31" s="27">
        <f>IF(E31="","",E31-N31)</f>
        <v/>
      </c>
      <c r="P31" s="28">
        <f>IF(E31=0,"",IF(E31="","",O31/E31))</f>
        <v/>
      </c>
      <c r="Q31" s="27">
        <f>IF(O31="","",O31*Inserimento!Q31)</f>
        <v/>
      </c>
      <c r="R31" s="27">
        <f>IF(1-Inserimento!J31=0,"",IF(N31="","",SUM(F31,H31,I31,J31,K31,L31,M31)/(1-Inserimento!J31)))</f>
        <v/>
      </c>
      <c r="S31" s="13">
        <f>IF(P31="","",IF(P31&gt;=Parametri!$C$29,"OK",IF(P31&gt;=Parametri!$C$30,"ATTENZIONE","CRITICO")))</f>
        <v/>
      </c>
      <c r="T31" s="29">
        <f>IF(Inserimento!T31="","",TODAY()-Inserimento!T31)</f>
        <v/>
      </c>
      <c r="U31" s="13">
        <f>IF(S31="","",IF(AND(S31="CRITICO",T31&gt;Parametri!$C$31),"RIORDINO",IF(T31&gt;Parametri!$C$31,"VERIFICA","")))</f>
        <v/>
      </c>
    </row>
    <row r="32" ht="18" customHeight="1">
      <c r="A32" s="8">
        <f>IF(Inserimento!A32="","",Inserimento!A32)</f>
        <v/>
      </c>
      <c r="B32" s="8">
        <f>IF(Inserimento!C32="","",Inserimento!C32)</f>
        <v/>
      </c>
      <c r="C32" s="8">
        <f>IF(Inserimento!D32="","",Inserimento!D32)</f>
        <v/>
      </c>
      <c r="D32" s="30">
        <f>IF(Inserimento!H32="","",Inserimento!H32)</f>
        <v/>
      </c>
      <c r="E32" s="30">
        <f>IF(Inserimento!H32="","",IF(Inserimento!I32="22%",Inserimento!H32/1.22,IF(Inserimento!I32="10%",Inserimento!H32/1.10,IF(Inserimento!I32="4%",Inserimento!H32/1.04,Inserimento!H32))))</f>
        <v/>
      </c>
      <c r="F32" s="30">
        <f>IF(Inserimento!G32="","",Inserimento!G32)</f>
        <v/>
      </c>
      <c r="G32" s="30">
        <f>IF(E32="","",E32*Inserimento!J32)</f>
        <v/>
      </c>
      <c r="H32" s="30">
        <f>IF(Inserimento!K32="","",Inserimento!K32)</f>
        <v/>
      </c>
      <c r="I32" s="30">
        <f>IF(Inserimento!L32="","",Inserimento!L32)</f>
        <v/>
      </c>
      <c r="J32" s="30">
        <f>IF(Inserimento!M32="","",Inserimento!M32)</f>
        <v/>
      </c>
      <c r="K32" s="30">
        <f>IF(Inserimento!N32="","",Inserimento!N32)</f>
        <v/>
      </c>
      <c r="L32" s="30">
        <f>IF(Inserimento!O32="","",Inserimento!O32)</f>
        <v/>
      </c>
      <c r="M32" s="30">
        <f>IF(Inserimento!P32="","",Inserimento!P32)</f>
        <v/>
      </c>
      <c r="N32" s="30">
        <f>IF(A32="","",SUM(F32,G32,H32,I32,J32,K32,L32,M32))</f>
        <v/>
      </c>
      <c r="O32" s="30">
        <f>IF(E32="","",E32-N32)</f>
        <v/>
      </c>
      <c r="P32" s="31">
        <f>IF(E32=0,"",IF(E32="","",O32/E32))</f>
        <v/>
      </c>
      <c r="Q32" s="30">
        <f>IF(O32="","",O32*Inserimento!Q32)</f>
        <v/>
      </c>
      <c r="R32" s="30">
        <f>IF(1-Inserimento!J32=0,"",IF(N32="","",SUM(F32,H32,I32,J32,K32,L32,M32)/(1-Inserimento!J32)))</f>
        <v/>
      </c>
      <c r="S32" s="8">
        <f>IF(P32="","",IF(P32&gt;=Parametri!$C$29,"OK",IF(P32&gt;=Parametri!$C$30,"ATTENZIONE","CRITICO")))</f>
        <v/>
      </c>
      <c r="T32" s="32">
        <f>IF(Inserimento!T32="","",TODAY()-Inserimento!T32)</f>
        <v/>
      </c>
      <c r="U32" s="8">
        <f>IF(S32="","",IF(AND(S32="CRITICO",T32&gt;Parametri!$C$31),"RIORDINO",IF(T32&gt;Parametri!$C$31,"VERIFICA","")))</f>
        <v/>
      </c>
    </row>
    <row r="33" ht="18" customHeight="1">
      <c r="A33" s="13">
        <f>IF(Inserimento!A33="","",Inserimento!A33)</f>
        <v/>
      </c>
      <c r="B33" s="13">
        <f>IF(Inserimento!C33="","",Inserimento!C33)</f>
        <v/>
      </c>
      <c r="C33" s="13">
        <f>IF(Inserimento!D33="","",Inserimento!D33)</f>
        <v/>
      </c>
      <c r="D33" s="27">
        <f>IF(Inserimento!H33="","",Inserimento!H33)</f>
        <v/>
      </c>
      <c r="E33" s="27">
        <f>IF(Inserimento!H33="","",IF(Inserimento!I33="22%",Inserimento!H33/1.22,IF(Inserimento!I33="10%",Inserimento!H33/1.10,IF(Inserimento!I33="4%",Inserimento!H33/1.04,Inserimento!H33))))</f>
        <v/>
      </c>
      <c r="F33" s="27">
        <f>IF(Inserimento!G33="","",Inserimento!G33)</f>
        <v/>
      </c>
      <c r="G33" s="27">
        <f>IF(E33="","",E33*Inserimento!J33)</f>
        <v/>
      </c>
      <c r="H33" s="27">
        <f>IF(Inserimento!K33="","",Inserimento!K33)</f>
        <v/>
      </c>
      <c r="I33" s="27">
        <f>IF(Inserimento!L33="","",Inserimento!L33)</f>
        <v/>
      </c>
      <c r="J33" s="27">
        <f>IF(Inserimento!M33="","",Inserimento!M33)</f>
        <v/>
      </c>
      <c r="K33" s="27">
        <f>IF(Inserimento!N33="","",Inserimento!N33)</f>
        <v/>
      </c>
      <c r="L33" s="27">
        <f>IF(Inserimento!O33="","",Inserimento!O33)</f>
        <v/>
      </c>
      <c r="M33" s="27">
        <f>IF(Inserimento!P33="","",Inserimento!P33)</f>
        <v/>
      </c>
      <c r="N33" s="27">
        <f>IF(A33="","",SUM(F33,G33,H33,I33,J33,K33,L33,M33))</f>
        <v/>
      </c>
      <c r="O33" s="27">
        <f>IF(E33="","",E33-N33)</f>
        <v/>
      </c>
      <c r="P33" s="28">
        <f>IF(E33=0,"",IF(E33="","",O33/E33))</f>
        <v/>
      </c>
      <c r="Q33" s="27">
        <f>IF(O33="","",O33*Inserimento!Q33)</f>
        <v/>
      </c>
      <c r="R33" s="27">
        <f>IF(1-Inserimento!J33=0,"",IF(N33="","",SUM(F33,H33,I33,J33,K33,L33,M33)/(1-Inserimento!J33)))</f>
        <v/>
      </c>
      <c r="S33" s="13">
        <f>IF(P33="","",IF(P33&gt;=Parametri!$C$29,"OK",IF(P33&gt;=Parametri!$C$30,"ATTENZIONE","CRITICO")))</f>
        <v/>
      </c>
      <c r="T33" s="29">
        <f>IF(Inserimento!T33="","",TODAY()-Inserimento!T33)</f>
        <v/>
      </c>
      <c r="U33" s="13">
        <f>IF(S33="","",IF(AND(S33="CRITICO",T33&gt;Parametri!$C$31),"RIORDINO",IF(T33&gt;Parametri!$C$31,"VERIFICA","")))</f>
        <v/>
      </c>
    </row>
    <row r="34" ht="18" customHeight="1">
      <c r="A34" s="8">
        <f>IF(Inserimento!A34="","",Inserimento!A34)</f>
        <v/>
      </c>
      <c r="B34" s="8">
        <f>IF(Inserimento!C34="","",Inserimento!C34)</f>
        <v/>
      </c>
      <c r="C34" s="8">
        <f>IF(Inserimento!D34="","",Inserimento!D34)</f>
        <v/>
      </c>
      <c r="D34" s="30">
        <f>IF(Inserimento!H34="","",Inserimento!H34)</f>
        <v/>
      </c>
      <c r="E34" s="30">
        <f>IF(Inserimento!H34="","",IF(Inserimento!I34="22%",Inserimento!H34/1.22,IF(Inserimento!I34="10%",Inserimento!H34/1.10,IF(Inserimento!I34="4%",Inserimento!H34/1.04,Inserimento!H34))))</f>
        <v/>
      </c>
      <c r="F34" s="30">
        <f>IF(Inserimento!G34="","",Inserimento!G34)</f>
        <v/>
      </c>
      <c r="G34" s="30">
        <f>IF(E34="","",E34*Inserimento!J34)</f>
        <v/>
      </c>
      <c r="H34" s="30">
        <f>IF(Inserimento!K34="","",Inserimento!K34)</f>
        <v/>
      </c>
      <c r="I34" s="30">
        <f>IF(Inserimento!L34="","",Inserimento!L34)</f>
        <v/>
      </c>
      <c r="J34" s="30">
        <f>IF(Inserimento!M34="","",Inserimento!M34)</f>
        <v/>
      </c>
      <c r="K34" s="30">
        <f>IF(Inserimento!N34="","",Inserimento!N34)</f>
        <v/>
      </c>
      <c r="L34" s="30">
        <f>IF(Inserimento!O34="","",Inserimento!O34)</f>
        <v/>
      </c>
      <c r="M34" s="30">
        <f>IF(Inserimento!P34="","",Inserimento!P34)</f>
        <v/>
      </c>
      <c r="N34" s="30">
        <f>IF(A34="","",SUM(F34,G34,H34,I34,J34,K34,L34,M34))</f>
        <v/>
      </c>
      <c r="O34" s="30">
        <f>IF(E34="","",E34-N34)</f>
        <v/>
      </c>
      <c r="P34" s="31">
        <f>IF(E34=0,"",IF(E34="","",O34/E34))</f>
        <v/>
      </c>
      <c r="Q34" s="30">
        <f>IF(O34="","",O34*Inserimento!Q34)</f>
        <v/>
      </c>
      <c r="R34" s="30">
        <f>IF(1-Inserimento!J34=0,"",IF(N34="","",SUM(F34,H34,I34,J34,K34,L34,M34)/(1-Inserimento!J34)))</f>
        <v/>
      </c>
      <c r="S34" s="8">
        <f>IF(P34="","",IF(P34&gt;=Parametri!$C$29,"OK",IF(P34&gt;=Parametri!$C$30,"ATTENZIONE","CRITICO")))</f>
        <v/>
      </c>
      <c r="T34" s="32">
        <f>IF(Inserimento!T34="","",TODAY()-Inserimento!T34)</f>
        <v/>
      </c>
      <c r="U34" s="8">
        <f>IF(S34="","",IF(AND(S34="CRITICO",T34&gt;Parametri!$C$31),"RIORDINO",IF(T34&gt;Parametri!$C$31,"VERIFICA","")))</f>
        <v/>
      </c>
    </row>
    <row r="35" ht="18" customHeight="1">
      <c r="A35" s="13">
        <f>IF(Inserimento!A35="","",Inserimento!A35)</f>
        <v/>
      </c>
      <c r="B35" s="13">
        <f>IF(Inserimento!C35="","",Inserimento!C35)</f>
        <v/>
      </c>
      <c r="C35" s="13">
        <f>IF(Inserimento!D35="","",Inserimento!D35)</f>
        <v/>
      </c>
      <c r="D35" s="27">
        <f>IF(Inserimento!H35="","",Inserimento!H35)</f>
        <v/>
      </c>
      <c r="E35" s="27">
        <f>IF(Inserimento!H35="","",IF(Inserimento!I35="22%",Inserimento!H35/1.22,IF(Inserimento!I35="10%",Inserimento!H35/1.10,IF(Inserimento!I35="4%",Inserimento!H35/1.04,Inserimento!H35))))</f>
        <v/>
      </c>
      <c r="F35" s="27">
        <f>IF(Inserimento!G35="","",Inserimento!G35)</f>
        <v/>
      </c>
      <c r="G35" s="27">
        <f>IF(E35="","",E35*Inserimento!J35)</f>
        <v/>
      </c>
      <c r="H35" s="27">
        <f>IF(Inserimento!K35="","",Inserimento!K35)</f>
        <v/>
      </c>
      <c r="I35" s="27">
        <f>IF(Inserimento!L35="","",Inserimento!L35)</f>
        <v/>
      </c>
      <c r="J35" s="27">
        <f>IF(Inserimento!M35="","",Inserimento!M35)</f>
        <v/>
      </c>
      <c r="K35" s="27">
        <f>IF(Inserimento!N35="","",Inserimento!N35)</f>
        <v/>
      </c>
      <c r="L35" s="27">
        <f>IF(Inserimento!O35="","",Inserimento!O35)</f>
        <v/>
      </c>
      <c r="M35" s="27">
        <f>IF(Inserimento!P35="","",Inserimento!P35)</f>
        <v/>
      </c>
      <c r="N35" s="27">
        <f>IF(A35="","",SUM(F35,G35,H35,I35,J35,K35,L35,M35))</f>
        <v/>
      </c>
      <c r="O35" s="27">
        <f>IF(E35="","",E35-N35)</f>
        <v/>
      </c>
      <c r="P35" s="28">
        <f>IF(E35=0,"",IF(E35="","",O35/E35))</f>
        <v/>
      </c>
      <c r="Q35" s="27">
        <f>IF(O35="","",O35*Inserimento!Q35)</f>
        <v/>
      </c>
      <c r="R35" s="27">
        <f>IF(1-Inserimento!J35=0,"",IF(N35="","",SUM(F35,H35,I35,J35,K35,L35,M35)/(1-Inserimento!J35)))</f>
        <v/>
      </c>
      <c r="S35" s="13">
        <f>IF(P35="","",IF(P35&gt;=Parametri!$C$29,"OK",IF(P35&gt;=Parametri!$C$30,"ATTENZIONE","CRITICO")))</f>
        <v/>
      </c>
      <c r="T35" s="29">
        <f>IF(Inserimento!T35="","",TODAY()-Inserimento!T35)</f>
        <v/>
      </c>
      <c r="U35" s="13">
        <f>IF(S35="","",IF(AND(S35="CRITICO",T35&gt;Parametri!$C$31),"RIORDINO",IF(T35&gt;Parametri!$C$31,"VERIFICA","")))</f>
        <v/>
      </c>
    </row>
    <row r="36" ht="18" customHeight="1">
      <c r="A36" s="8">
        <f>IF(Inserimento!A36="","",Inserimento!A36)</f>
        <v/>
      </c>
      <c r="B36" s="8">
        <f>IF(Inserimento!C36="","",Inserimento!C36)</f>
        <v/>
      </c>
      <c r="C36" s="8">
        <f>IF(Inserimento!D36="","",Inserimento!D36)</f>
        <v/>
      </c>
      <c r="D36" s="30">
        <f>IF(Inserimento!H36="","",Inserimento!H36)</f>
        <v/>
      </c>
      <c r="E36" s="30">
        <f>IF(Inserimento!H36="","",IF(Inserimento!I36="22%",Inserimento!H36/1.22,IF(Inserimento!I36="10%",Inserimento!H36/1.10,IF(Inserimento!I36="4%",Inserimento!H36/1.04,Inserimento!H36))))</f>
        <v/>
      </c>
      <c r="F36" s="30">
        <f>IF(Inserimento!G36="","",Inserimento!G36)</f>
        <v/>
      </c>
      <c r="G36" s="30">
        <f>IF(E36="","",E36*Inserimento!J36)</f>
        <v/>
      </c>
      <c r="H36" s="30">
        <f>IF(Inserimento!K36="","",Inserimento!K36)</f>
        <v/>
      </c>
      <c r="I36" s="30">
        <f>IF(Inserimento!L36="","",Inserimento!L36)</f>
        <v/>
      </c>
      <c r="J36" s="30">
        <f>IF(Inserimento!M36="","",Inserimento!M36)</f>
        <v/>
      </c>
      <c r="K36" s="30">
        <f>IF(Inserimento!N36="","",Inserimento!N36)</f>
        <v/>
      </c>
      <c r="L36" s="30">
        <f>IF(Inserimento!O36="","",Inserimento!O36)</f>
        <v/>
      </c>
      <c r="M36" s="30">
        <f>IF(Inserimento!P36="","",Inserimento!P36)</f>
        <v/>
      </c>
      <c r="N36" s="30">
        <f>IF(A36="","",SUM(F36,G36,H36,I36,J36,K36,L36,M36))</f>
        <v/>
      </c>
      <c r="O36" s="30">
        <f>IF(E36="","",E36-N36)</f>
        <v/>
      </c>
      <c r="P36" s="31">
        <f>IF(E36=0,"",IF(E36="","",O36/E36))</f>
        <v/>
      </c>
      <c r="Q36" s="30">
        <f>IF(O36="","",O36*Inserimento!Q36)</f>
        <v/>
      </c>
      <c r="R36" s="30">
        <f>IF(1-Inserimento!J36=0,"",IF(N36="","",SUM(F36,H36,I36,J36,K36,L36,M36)/(1-Inserimento!J36)))</f>
        <v/>
      </c>
      <c r="S36" s="8">
        <f>IF(P36="","",IF(P36&gt;=Parametri!$C$29,"OK",IF(P36&gt;=Parametri!$C$30,"ATTENZIONE","CRITICO")))</f>
        <v/>
      </c>
      <c r="T36" s="32">
        <f>IF(Inserimento!T36="","",TODAY()-Inserimento!T36)</f>
        <v/>
      </c>
      <c r="U36" s="8">
        <f>IF(S36="","",IF(AND(S36="CRITICO",T36&gt;Parametri!$C$31),"RIORDINO",IF(T36&gt;Parametri!$C$31,"VERIFICA","")))</f>
        <v/>
      </c>
    </row>
    <row r="37" ht="18" customHeight="1">
      <c r="A37" s="13">
        <f>IF(Inserimento!A37="","",Inserimento!A37)</f>
        <v/>
      </c>
      <c r="B37" s="13">
        <f>IF(Inserimento!C37="","",Inserimento!C37)</f>
        <v/>
      </c>
      <c r="C37" s="13">
        <f>IF(Inserimento!D37="","",Inserimento!D37)</f>
        <v/>
      </c>
      <c r="D37" s="27">
        <f>IF(Inserimento!H37="","",Inserimento!H37)</f>
        <v/>
      </c>
      <c r="E37" s="27">
        <f>IF(Inserimento!H37="","",IF(Inserimento!I37="22%",Inserimento!H37/1.22,IF(Inserimento!I37="10%",Inserimento!H37/1.10,IF(Inserimento!I37="4%",Inserimento!H37/1.04,Inserimento!H37))))</f>
        <v/>
      </c>
      <c r="F37" s="27">
        <f>IF(Inserimento!G37="","",Inserimento!G37)</f>
        <v/>
      </c>
      <c r="G37" s="27">
        <f>IF(E37="","",E37*Inserimento!J37)</f>
        <v/>
      </c>
      <c r="H37" s="27">
        <f>IF(Inserimento!K37="","",Inserimento!K37)</f>
        <v/>
      </c>
      <c r="I37" s="27">
        <f>IF(Inserimento!L37="","",Inserimento!L37)</f>
        <v/>
      </c>
      <c r="J37" s="27">
        <f>IF(Inserimento!M37="","",Inserimento!M37)</f>
        <v/>
      </c>
      <c r="K37" s="27">
        <f>IF(Inserimento!N37="","",Inserimento!N37)</f>
        <v/>
      </c>
      <c r="L37" s="27">
        <f>IF(Inserimento!O37="","",Inserimento!O37)</f>
        <v/>
      </c>
      <c r="M37" s="27">
        <f>IF(Inserimento!P37="","",Inserimento!P37)</f>
        <v/>
      </c>
      <c r="N37" s="27">
        <f>IF(A37="","",SUM(F37,G37,H37,I37,J37,K37,L37,M37))</f>
        <v/>
      </c>
      <c r="O37" s="27">
        <f>IF(E37="","",E37-N37)</f>
        <v/>
      </c>
      <c r="P37" s="28">
        <f>IF(E37=0,"",IF(E37="","",O37/E37))</f>
        <v/>
      </c>
      <c r="Q37" s="27">
        <f>IF(O37="","",O37*Inserimento!Q37)</f>
        <v/>
      </c>
      <c r="R37" s="27">
        <f>IF(1-Inserimento!J37=0,"",IF(N37="","",SUM(F37,H37,I37,J37,K37,L37,M37)/(1-Inserimento!J37)))</f>
        <v/>
      </c>
      <c r="S37" s="13">
        <f>IF(P37="","",IF(P37&gt;=Parametri!$C$29,"OK",IF(P37&gt;=Parametri!$C$30,"ATTENZIONE","CRITICO")))</f>
        <v/>
      </c>
      <c r="T37" s="29">
        <f>IF(Inserimento!T37="","",TODAY()-Inserimento!T37)</f>
        <v/>
      </c>
      <c r="U37" s="13">
        <f>IF(S37="","",IF(AND(S37="CRITICO",T37&gt;Parametri!$C$31),"RIORDINO",IF(T37&gt;Parametri!$C$31,"VERIFICA","")))</f>
        <v/>
      </c>
    </row>
    <row r="38" ht="18" customHeight="1">
      <c r="A38" s="8">
        <f>IF(Inserimento!A38="","",Inserimento!A38)</f>
        <v/>
      </c>
      <c r="B38" s="8">
        <f>IF(Inserimento!C38="","",Inserimento!C38)</f>
        <v/>
      </c>
      <c r="C38" s="8">
        <f>IF(Inserimento!D38="","",Inserimento!D38)</f>
        <v/>
      </c>
      <c r="D38" s="30">
        <f>IF(Inserimento!H38="","",Inserimento!H38)</f>
        <v/>
      </c>
      <c r="E38" s="30">
        <f>IF(Inserimento!H38="","",IF(Inserimento!I38="22%",Inserimento!H38/1.22,IF(Inserimento!I38="10%",Inserimento!H38/1.10,IF(Inserimento!I38="4%",Inserimento!H38/1.04,Inserimento!H38))))</f>
        <v/>
      </c>
      <c r="F38" s="30">
        <f>IF(Inserimento!G38="","",Inserimento!G38)</f>
        <v/>
      </c>
      <c r="G38" s="30">
        <f>IF(E38="","",E38*Inserimento!J38)</f>
        <v/>
      </c>
      <c r="H38" s="30">
        <f>IF(Inserimento!K38="","",Inserimento!K38)</f>
        <v/>
      </c>
      <c r="I38" s="30">
        <f>IF(Inserimento!L38="","",Inserimento!L38)</f>
        <v/>
      </c>
      <c r="J38" s="30">
        <f>IF(Inserimento!M38="","",Inserimento!M38)</f>
        <v/>
      </c>
      <c r="K38" s="30">
        <f>IF(Inserimento!N38="","",Inserimento!N38)</f>
        <v/>
      </c>
      <c r="L38" s="30">
        <f>IF(Inserimento!O38="","",Inserimento!O38)</f>
        <v/>
      </c>
      <c r="M38" s="30">
        <f>IF(Inserimento!P38="","",Inserimento!P38)</f>
        <v/>
      </c>
      <c r="N38" s="30">
        <f>IF(A38="","",SUM(F38,G38,H38,I38,J38,K38,L38,M38))</f>
        <v/>
      </c>
      <c r="O38" s="30">
        <f>IF(E38="","",E38-N38)</f>
        <v/>
      </c>
      <c r="P38" s="31">
        <f>IF(E38=0,"",IF(E38="","",O38/E38))</f>
        <v/>
      </c>
      <c r="Q38" s="30">
        <f>IF(O38="","",O38*Inserimento!Q38)</f>
        <v/>
      </c>
      <c r="R38" s="30">
        <f>IF(1-Inserimento!J38=0,"",IF(N38="","",SUM(F38,H38,I38,J38,K38,L38,M38)/(1-Inserimento!J38)))</f>
        <v/>
      </c>
      <c r="S38" s="8">
        <f>IF(P38="","",IF(P38&gt;=Parametri!$C$29,"OK",IF(P38&gt;=Parametri!$C$30,"ATTENZIONE","CRITICO")))</f>
        <v/>
      </c>
      <c r="T38" s="32">
        <f>IF(Inserimento!T38="","",TODAY()-Inserimento!T38)</f>
        <v/>
      </c>
      <c r="U38" s="8">
        <f>IF(S38="","",IF(AND(S38="CRITICO",T38&gt;Parametri!$C$31),"RIORDINO",IF(T38&gt;Parametri!$C$31,"VERIFICA","")))</f>
        <v/>
      </c>
    </row>
    <row r="39" ht="18" customHeight="1">
      <c r="A39" s="13">
        <f>IF(Inserimento!A39="","",Inserimento!A39)</f>
        <v/>
      </c>
      <c r="B39" s="13">
        <f>IF(Inserimento!C39="","",Inserimento!C39)</f>
        <v/>
      </c>
      <c r="C39" s="13">
        <f>IF(Inserimento!D39="","",Inserimento!D39)</f>
        <v/>
      </c>
      <c r="D39" s="27">
        <f>IF(Inserimento!H39="","",Inserimento!H39)</f>
        <v/>
      </c>
      <c r="E39" s="27">
        <f>IF(Inserimento!H39="","",IF(Inserimento!I39="22%",Inserimento!H39/1.22,IF(Inserimento!I39="10%",Inserimento!H39/1.10,IF(Inserimento!I39="4%",Inserimento!H39/1.04,Inserimento!H39))))</f>
        <v/>
      </c>
      <c r="F39" s="27">
        <f>IF(Inserimento!G39="","",Inserimento!G39)</f>
        <v/>
      </c>
      <c r="G39" s="27">
        <f>IF(E39="","",E39*Inserimento!J39)</f>
        <v/>
      </c>
      <c r="H39" s="27">
        <f>IF(Inserimento!K39="","",Inserimento!K39)</f>
        <v/>
      </c>
      <c r="I39" s="27">
        <f>IF(Inserimento!L39="","",Inserimento!L39)</f>
        <v/>
      </c>
      <c r="J39" s="27">
        <f>IF(Inserimento!M39="","",Inserimento!M39)</f>
        <v/>
      </c>
      <c r="K39" s="27">
        <f>IF(Inserimento!N39="","",Inserimento!N39)</f>
        <v/>
      </c>
      <c r="L39" s="27">
        <f>IF(Inserimento!O39="","",Inserimento!O39)</f>
        <v/>
      </c>
      <c r="M39" s="27">
        <f>IF(Inserimento!P39="","",Inserimento!P39)</f>
        <v/>
      </c>
      <c r="N39" s="27">
        <f>IF(A39="","",SUM(F39,G39,H39,I39,J39,K39,L39,M39))</f>
        <v/>
      </c>
      <c r="O39" s="27">
        <f>IF(E39="","",E39-N39)</f>
        <v/>
      </c>
      <c r="P39" s="28">
        <f>IF(E39=0,"",IF(E39="","",O39/E39))</f>
        <v/>
      </c>
      <c r="Q39" s="27">
        <f>IF(O39="","",O39*Inserimento!Q39)</f>
        <v/>
      </c>
      <c r="R39" s="27">
        <f>IF(1-Inserimento!J39=0,"",IF(N39="","",SUM(F39,H39,I39,J39,K39,L39,M39)/(1-Inserimento!J39)))</f>
        <v/>
      </c>
      <c r="S39" s="13">
        <f>IF(P39="","",IF(P39&gt;=Parametri!$C$29,"OK",IF(P39&gt;=Parametri!$C$30,"ATTENZIONE","CRITICO")))</f>
        <v/>
      </c>
      <c r="T39" s="29">
        <f>IF(Inserimento!T39="","",TODAY()-Inserimento!T39)</f>
        <v/>
      </c>
      <c r="U39" s="13">
        <f>IF(S39="","",IF(AND(S39="CRITICO",T39&gt;Parametri!$C$31),"RIORDINO",IF(T39&gt;Parametri!$C$31,"VERIFICA","")))</f>
        <v/>
      </c>
    </row>
    <row r="40" ht="18" customHeight="1">
      <c r="A40" s="8">
        <f>IF(Inserimento!A40="","",Inserimento!A40)</f>
        <v/>
      </c>
      <c r="B40" s="8">
        <f>IF(Inserimento!C40="","",Inserimento!C40)</f>
        <v/>
      </c>
      <c r="C40" s="8">
        <f>IF(Inserimento!D40="","",Inserimento!D40)</f>
        <v/>
      </c>
      <c r="D40" s="30">
        <f>IF(Inserimento!H40="","",Inserimento!H40)</f>
        <v/>
      </c>
      <c r="E40" s="30">
        <f>IF(Inserimento!H40="","",IF(Inserimento!I40="22%",Inserimento!H40/1.22,IF(Inserimento!I40="10%",Inserimento!H40/1.10,IF(Inserimento!I40="4%",Inserimento!H40/1.04,Inserimento!H40))))</f>
        <v/>
      </c>
      <c r="F40" s="30">
        <f>IF(Inserimento!G40="","",Inserimento!G40)</f>
        <v/>
      </c>
      <c r="G40" s="30">
        <f>IF(E40="","",E40*Inserimento!J40)</f>
        <v/>
      </c>
      <c r="H40" s="30">
        <f>IF(Inserimento!K40="","",Inserimento!K40)</f>
        <v/>
      </c>
      <c r="I40" s="30">
        <f>IF(Inserimento!L40="","",Inserimento!L40)</f>
        <v/>
      </c>
      <c r="J40" s="30">
        <f>IF(Inserimento!M40="","",Inserimento!M40)</f>
        <v/>
      </c>
      <c r="K40" s="30">
        <f>IF(Inserimento!N40="","",Inserimento!N40)</f>
        <v/>
      </c>
      <c r="L40" s="30">
        <f>IF(Inserimento!O40="","",Inserimento!O40)</f>
        <v/>
      </c>
      <c r="M40" s="30">
        <f>IF(Inserimento!P40="","",Inserimento!P40)</f>
        <v/>
      </c>
      <c r="N40" s="30">
        <f>IF(A40="","",SUM(F40,G40,H40,I40,J40,K40,L40,M40))</f>
        <v/>
      </c>
      <c r="O40" s="30">
        <f>IF(E40="","",E40-N40)</f>
        <v/>
      </c>
      <c r="P40" s="31">
        <f>IF(E40=0,"",IF(E40="","",O40/E40))</f>
        <v/>
      </c>
      <c r="Q40" s="30">
        <f>IF(O40="","",O40*Inserimento!Q40)</f>
        <v/>
      </c>
      <c r="R40" s="30">
        <f>IF(1-Inserimento!J40=0,"",IF(N40="","",SUM(F40,H40,I40,J40,K40,L40,M40)/(1-Inserimento!J40)))</f>
        <v/>
      </c>
      <c r="S40" s="8">
        <f>IF(P40="","",IF(P40&gt;=Parametri!$C$29,"OK",IF(P40&gt;=Parametri!$C$30,"ATTENZIONE","CRITICO")))</f>
        <v/>
      </c>
      <c r="T40" s="32">
        <f>IF(Inserimento!T40="","",TODAY()-Inserimento!T40)</f>
        <v/>
      </c>
      <c r="U40" s="8">
        <f>IF(S40="","",IF(AND(S40="CRITICO",T40&gt;Parametri!$C$31),"RIORDINO",IF(T40&gt;Parametri!$C$31,"VERIFICA","")))</f>
        <v/>
      </c>
    </row>
    <row r="41" ht="18" customHeight="1">
      <c r="A41" s="13">
        <f>IF(Inserimento!A41="","",Inserimento!A41)</f>
        <v/>
      </c>
      <c r="B41" s="13">
        <f>IF(Inserimento!C41="","",Inserimento!C41)</f>
        <v/>
      </c>
      <c r="C41" s="13">
        <f>IF(Inserimento!D41="","",Inserimento!D41)</f>
        <v/>
      </c>
      <c r="D41" s="27">
        <f>IF(Inserimento!H41="","",Inserimento!H41)</f>
        <v/>
      </c>
      <c r="E41" s="27">
        <f>IF(Inserimento!H41="","",IF(Inserimento!I41="22%",Inserimento!H41/1.22,IF(Inserimento!I41="10%",Inserimento!H41/1.10,IF(Inserimento!I41="4%",Inserimento!H41/1.04,Inserimento!H41))))</f>
        <v/>
      </c>
      <c r="F41" s="27">
        <f>IF(Inserimento!G41="","",Inserimento!G41)</f>
        <v/>
      </c>
      <c r="G41" s="27">
        <f>IF(E41="","",E41*Inserimento!J41)</f>
        <v/>
      </c>
      <c r="H41" s="27">
        <f>IF(Inserimento!K41="","",Inserimento!K41)</f>
        <v/>
      </c>
      <c r="I41" s="27">
        <f>IF(Inserimento!L41="","",Inserimento!L41)</f>
        <v/>
      </c>
      <c r="J41" s="27">
        <f>IF(Inserimento!M41="","",Inserimento!M41)</f>
        <v/>
      </c>
      <c r="K41" s="27">
        <f>IF(Inserimento!N41="","",Inserimento!N41)</f>
        <v/>
      </c>
      <c r="L41" s="27">
        <f>IF(Inserimento!O41="","",Inserimento!O41)</f>
        <v/>
      </c>
      <c r="M41" s="27">
        <f>IF(Inserimento!P41="","",Inserimento!P41)</f>
        <v/>
      </c>
      <c r="N41" s="27">
        <f>IF(A41="","",SUM(F41,G41,H41,I41,J41,K41,L41,M41))</f>
        <v/>
      </c>
      <c r="O41" s="27">
        <f>IF(E41="","",E41-N41)</f>
        <v/>
      </c>
      <c r="P41" s="28">
        <f>IF(E41=0,"",IF(E41="","",O41/E41))</f>
        <v/>
      </c>
      <c r="Q41" s="27">
        <f>IF(O41="","",O41*Inserimento!Q41)</f>
        <v/>
      </c>
      <c r="R41" s="27">
        <f>IF(1-Inserimento!J41=0,"",IF(N41="","",SUM(F41,H41,I41,J41,K41,L41,M41)/(1-Inserimento!J41)))</f>
        <v/>
      </c>
      <c r="S41" s="13">
        <f>IF(P41="","",IF(P41&gt;=Parametri!$C$29,"OK",IF(P41&gt;=Parametri!$C$30,"ATTENZIONE","CRITICO")))</f>
        <v/>
      </c>
      <c r="T41" s="29">
        <f>IF(Inserimento!T41="","",TODAY()-Inserimento!T41)</f>
        <v/>
      </c>
      <c r="U41" s="13">
        <f>IF(S41="","",IF(AND(S41="CRITICO",T41&gt;Parametri!$C$31),"RIORDINO",IF(T41&gt;Parametri!$C$31,"VERIFICA","")))</f>
        <v/>
      </c>
    </row>
    <row r="42" ht="18" customHeight="1">
      <c r="A42" s="8">
        <f>IF(Inserimento!A42="","",Inserimento!A42)</f>
        <v/>
      </c>
      <c r="B42" s="8">
        <f>IF(Inserimento!C42="","",Inserimento!C42)</f>
        <v/>
      </c>
      <c r="C42" s="8">
        <f>IF(Inserimento!D42="","",Inserimento!D42)</f>
        <v/>
      </c>
      <c r="D42" s="30">
        <f>IF(Inserimento!H42="","",Inserimento!H42)</f>
        <v/>
      </c>
      <c r="E42" s="30">
        <f>IF(Inserimento!H42="","",IF(Inserimento!I42="22%",Inserimento!H42/1.22,IF(Inserimento!I42="10%",Inserimento!H42/1.10,IF(Inserimento!I42="4%",Inserimento!H42/1.04,Inserimento!H42))))</f>
        <v/>
      </c>
      <c r="F42" s="30">
        <f>IF(Inserimento!G42="","",Inserimento!G42)</f>
        <v/>
      </c>
      <c r="G42" s="30">
        <f>IF(E42="","",E42*Inserimento!J42)</f>
        <v/>
      </c>
      <c r="H42" s="30">
        <f>IF(Inserimento!K42="","",Inserimento!K42)</f>
        <v/>
      </c>
      <c r="I42" s="30">
        <f>IF(Inserimento!L42="","",Inserimento!L42)</f>
        <v/>
      </c>
      <c r="J42" s="30">
        <f>IF(Inserimento!M42="","",Inserimento!M42)</f>
        <v/>
      </c>
      <c r="K42" s="30">
        <f>IF(Inserimento!N42="","",Inserimento!N42)</f>
        <v/>
      </c>
      <c r="L42" s="30">
        <f>IF(Inserimento!O42="","",Inserimento!O42)</f>
        <v/>
      </c>
      <c r="M42" s="30">
        <f>IF(Inserimento!P42="","",Inserimento!P42)</f>
        <v/>
      </c>
      <c r="N42" s="30">
        <f>IF(A42="","",SUM(F42,G42,H42,I42,J42,K42,L42,M42))</f>
        <v/>
      </c>
      <c r="O42" s="30">
        <f>IF(E42="","",E42-N42)</f>
        <v/>
      </c>
      <c r="P42" s="31">
        <f>IF(E42=0,"",IF(E42="","",O42/E42))</f>
        <v/>
      </c>
      <c r="Q42" s="30">
        <f>IF(O42="","",O42*Inserimento!Q42)</f>
        <v/>
      </c>
      <c r="R42" s="30">
        <f>IF(1-Inserimento!J42=0,"",IF(N42="","",SUM(F42,H42,I42,J42,K42,L42,M42)/(1-Inserimento!J42)))</f>
        <v/>
      </c>
      <c r="S42" s="8">
        <f>IF(P42="","",IF(P42&gt;=Parametri!$C$29,"OK",IF(P42&gt;=Parametri!$C$30,"ATTENZIONE","CRITICO")))</f>
        <v/>
      </c>
      <c r="T42" s="32">
        <f>IF(Inserimento!T42="","",TODAY()-Inserimento!T42)</f>
        <v/>
      </c>
      <c r="U42" s="8">
        <f>IF(S42="","",IF(AND(S42="CRITICO",T42&gt;Parametri!$C$31),"RIORDINO",IF(T42&gt;Parametri!$C$31,"VERIFICA","")))</f>
        <v/>
      </c>
    </row>
    <row r="43" ht="18" customHeight="1">
      <c r="A43" s="13">
        <f>IF(Inserimento!A43="","",Inserimento!A43)</f>
        <v/>
      </c>
      <c r="B43" s="13">
        <f>IF(Inserimento!C43="","",Inserimento!C43)</f>
        <v/>
      </c>
      <c r="C43" s="13">
        <f>IF(Inserimento!D43="","",Inserimento!D43)</f>
        <v/>
      </c>
      <c r="D43" s="27">
        <f>IF(Inserimento!H43="","",Inserimento!H43)</f>
        <v/>
      </c>
      <c r="E43" s="27">
        <f>IF(Inserimento!H43="","",IF(Inserimento!I43="22%",Inserimento!H43/1.22,IF(Inserimento!I43="10%",Inserimento!H43/1.10,IF(Inserimento!I43="4%",Inserimento!H43/1.04,Inserimento!H43))))</f>
        <v/>
      </c>
      <c r="F43" s="27">
        <f>IF(Inserimento!G43="","",Inserimento!G43)</f>
        <v/>
      </c>
      <c r="G43" s="27">
        <f>IF(E43="","",E43*Inserimento!J43)</f>
        <v/>
      </c>
      <c r="H43" s="27">
        <f>IF(Inserimento!K43="","",Inserimento!K43)</f>
        <v/>
      </c>
      <c r="I43" s="27">
        <f>IF(Inserimento!L43="","",Inserimento!L43)</f>
        <v/>
      </c>
      <c r="J43" s="27">
        <f>IF(Inserimento!M43="","",Inserimento!M43)</f>
        <v/>
      </c>
      <c r="K43" s="27">
        <f>IF(Inserimento!N43="","",Inserimento!N43)</f>
        <v/>
      </c>
      <c r="L43" s="27">
        <f>IF(Inserimento!O43="","",Inserimento!O43)</f>
        <v/>
      </c>
      <c r="M43" s="27">
        <f>IF(Inserimento!P43="","",Inserimento!P43)</f>
        <v/>
      </c>
      <c r="N43" s="27">
        <f>IF(A43="","",SUM(F43,G43,H43,I43,J43,K43,L43,M43))</f>
        <v/>
      </c>
      <c r="O43" s="27">
        <f>IF(E43="","",E43-N43)</f>
        <v/>
      </c>
      <c r="P43" s="28">
        <f>IF(E43=0,"",IF(E43="","",O43/E43))</f>
        <v/>
      </c>
      <c r="Q43" s="27">
        <f>IF(O43="","",O43*Inserimento!Q43)</f>
        <v/>
      </c>
      <c r="R43" s="27">
        <f>IF(1-Inserimento!J43=0,"",IF(N43="","",SUM(F43,H43,I43,J43,K43,L43,M43)/(1-Inserimento!J43)))</f>
        <v/>
      </c>
      <c r="S43" s="13">
        <f>IF(P43="","",IF(P43&gt;=Parametri!$C$29,"OK",IF(P43&gt;=Parametri!$C$30,"ATTENZIONE","CRITICO")))</f>
        <v/>
      </c>
      <c r="T43" s="29">
        <f>IF(Inserimento!T43="","",TODAY()-Inserimento!T43)</f>
        <v/>
      </c>
      <c r="U43" s="13">
        <f>IF(S43="","",IF(AND(S43="CRITICO",T43&gt;Parametri!$C$31),"RIORDINO",IF(T43&gt;Parametri!$C$31,"VERIFICA","")))</f>
        <v/>
      </c>
    </row>
    <row r="44" ht="18" customHeight="1">
      <c r="A44" s="8">
        <f>IF(Inserimento!A44="","",Inserimento!A44)</f>
        <v/>
      </c>
      <c r="B44" s="8">
        <f>IF(Inserimento!C44="","",Inserimento!C44)</f>
        <v/>
      </c>
      <c r="C44" s="8">
        <f>IF(Inserimento!D44="","",Inserimento!D44)</f>
        <v/>
      </c>
      <c r="D44" s="30">
        <f>IF(Inserimento!H44="","",Inserimento!H44)</f>
        <v/>
      </c>
      <c r="E44" s="30">
        <f>IF(Inserimento!H44="","",IF(Inserimento!I44="22%",Inserimento!H44/1.22,IF(Inserimento!I44="10%",Inserimento!H44/1.10,IF(Inserimento!I44="4%",Inserimento!H44/1.04,Inserimento!H44))))</f>
        <v/>
      </c>
      <c r="F44" s="30">
        <f>IF(Inserimento!G44="","",Inserimento!G44)</f>
        <v/>
      </c>
      <c r="G44" s="30">
        <f>IF(E44="","",E44*Inserimento!J44)</f>
        <v/>
      </c>
      <c r="H44" s="30">
        <f>IF(Inserimento!K44="","",Inserimento!K44)</f>
        <v/>
      </c>
      <c r="I44" s="30">
        <f>IF(Inserimento!L44="","",Inserimento!L44)</f>
        <v/>
      </c>
      <c r="J44" s="30">
        <f>IF(Inserimento!M44="","",Inserimento!M44)</f>
        <v/>
      </c>
      <c r="K44" s="30">
        <f>IF(Inserimento!N44="","",Inserimento!N44)</f>
        <v/>
      </c>
      <c r="L44" s="30">
        <f>IF(Inserimento!O44="","",Inserimento!O44)</f>
        <v/>
      </c>
      <c r="M44" s="30">
        <f>IF(Inserimento!P44="","",Inserimento!P44)</f>
        <v/>
      </c>
      <c r="N44" s="30">
        <f>IF(A44="","",SUM(F44,G44,H44,I44,J44,K44,L44,M44))</f>
        <v/>
      </c>
      <c r="O44" s="30">
        <f>IF(E44="","",E44-N44)</f>
        <v/>
      </c>
      <c r="P44" s="31">
        <f>IF(E44=0,"",IF(E44="","",O44/E44))</f>
        <v/>
      </c>
      <c r="Q44" s="30">
        <f>IF(O44="","",O44*Inserimento!Q44)</f>
        <v/>
      </c>
      <c r="R44" s="30">
        <f>IF(1-Inserimento!J44=0,"",IF(N44="","",SUM(F44,H44,I44,J44,K44,L44,M44)/(1-Inserimento!J44)))</f>
        <v/>
      </c>
      <c r="S44" s="8">
        <f>IF(P44="","",IF(P44&gt;=Parametri!$C$29,"OK",IF(P44&gt;=Parametri!$C$30,"ATTENZIONE","CRITICO")))</f>
        <v/>
      </c>
      <c r="T44" s="32">
        <f>IF(Inserimento!T44="","",TODAY()-Inserimento!T44)</f>
        <v/>
      </c>
      <c r="U44" s="8">
        <f>IF(S44="","",IF(AND(S44="CRITICO",T44&gt;Parametri!$C$31),"RIORDINO",IF(T44&gt;Parametri!$C$31,"VERIFICA","")))</f>
        <v/>
      </c>
    </row>
    <row r="45" ht="18" customHeight="1">
      <c r="A45" s="13">
        <f>IF(Inserimento!A45="","",Inserimento!A45)</f>
        <v/>
      </c>
      <c r="B45" s="13">
        <f>IF(Inserimento!C45="","",Inserimento!C45)</f>
        <v/>
      </c>
      <c r="C45" s="13">
        <f>IF(Inserimento!D45="","",Inserimento!D45)</f>
        <v/>
      </c>
      <c r="D45" s="27">
        <f>IF(Inserimento!H45="","",Inserimento!H45)</f>
        <v/>
      </c>
      <c r="E45" s="27">
        <f>IF(Inserimento!H45="","",IF(Inserimento!I45="22%",Inserimento!H45/1.22,IF(Inserimento!I45="10%",Inserimento!H45/1.10,IF(Inserimento!I45="4%",Inserimento!H45/1.04,Inserimento!H45))))</f>
        <v/>
      </c>
      <c r="F45" s="27">
        <f>IF(Inserimento!G45="","",Inserimento!G45)</f>
        <v/>
      </c>
      <c r="G45" s="27">
        <f>IF(E45="","",E45*Inserimento!J45)</f>
        <v/>
      </c>
      <c r="H45" s="27">
        <f>IF(Inserimento!K45="","",Inserimento!K45)</f>
        <v/>
      </c>
      <c r="I45" s="27">
        <f>IF(Inserimento!L45="","",Inserimento!L45)</f>
        <v/>
      </c>
      <c r="J45" s="27">
        <f>IF(Inserimento!M45="","",Inserimento!M45)</f>
        <v/>
      </c>
      <c r="K45" s="27">
        <f>IF(Inserimento!N45="","",Inserimento!N45)</f>
        <v/>
      </c>
      <c r="L45" s="27">
        <f>IF(Inserimento!O45="","",Inserimento!O45)</f>
        <v/>
      </c>
      <c r="M45" s="27">
        <f>IF(Inserimento!P45="","",Inserimento!P45)</f>
        <v/>
      </c>
      <c r="N45" s="27">
        <f>IF(A45="","",SUM(F45,G45,H45,I45,J45,K45,L45,M45))</f>
        <v/>
      </c>
      <c r="O45" s="27">
        <f>IF(E45="","",E45-N45)</f>
        <v/>
      </c>
      <c r="P45" s="28">
        <f>IF(E45=0,"",IF(E45="","",O45/E45))</f>
        <v/>
      </c>
      <c r="Q45" s="27">
        <f>IF(O45="","",O45*Inserimento!Q45)</f>
        <v/>
      </c>
      <c r="R45" s="27">
        <f>IF(1-Inserimento!J45=0,"",IF(N45="","",SUM(F45,H45,I45,J45,K45,L45,M45)/(1-Inserimento!J45)))</f>
        <v/>
      </c>
      <c r="S45" s="13">
        <f>IF(P45="","",IF(P45&gt;=Parametri!$C$29,"OK",IF(P45&gt;=Parametri!$C$30,"ATTENZIONE","CRITICO")))</f>
        <v/>
      </c>
      <c r="T45" s="29">
        <f>IF(Inserimento!T45="","",TODAY()-Inserimento!T45)</f>
        <v/>
      </c>
      <c r="U45" s="13">
        <f>IF(S45="","",IF(AND(S45="CRITICO",T45&gt;Parametri!$C$31),"RIORDINO",IF(T45&gt;Parametri!$C$31,"VERIFICA","")))</f>
        <v/>
      </c>
    </row>
    <row r="46" ht="18" customHeight="1">
      <c r="A46" s="8">
        <f>IF(Inserimento!A46="","",Inserimento!A46)</f>
        <v/>
      </c>
      <c r="B46" s="8">
        <f>IF(Inserimento!C46="","",Inserimento!C46)</f>
        <v/>
      </c>
      <c r="C46" s="8">
        <f>IF(Inserimento!D46="","",Inserimento!D46)</f>
        <v/>
      </c>
      <c r="D46" s="30">
        <f>IF(Inserimento!H46="","",Inserimento!H46)</f>
        <v/>
      </c>
      <c r="E46" s="30">
        <f>IF(Inserimento!H46="","",IF(Inserimento!I46="22%",Inserimento!H46/1.22,IF(Inserimento!I46="10%",Inserimento!H46/1.10,IF(Inserimento!I46="4%",Inserimento!H46/1.04,Inserimento!H46))))</f>
        <v/>
      </c>
      <c r="F46" s="30">
        <f>IF(Inserimento!G46="","",Inserimento!G46)</f>
        <v/>
      </c>
      <c r="G46" s="30">
        <f>IF(E46="","",E46*Inserimento!J46)</f>
        <v/>
      </c>
      <c r="H46" s="30">
        <f>IF(Inserimento!K46="","",Inserimento!K46)</f>
        <v/>
      </c>
      <c r="I46" s="30">
        <f>IF(Inserimento!L46="","",Inserimento!L46)</f>
        <v/>
      </c>
      <c r="J46" s="30">
        <f>IF(Inserimento!M46="","",Inserimento!M46)</f>
        <v/>
      </c>
      <c r="K46" s="30">
        <f>IF(Inserimento!N46="","",Inserimento!N46)</f>
        <v/>
      </c>
      <c r="L46" s="30">
        <f>IF(Inserimento!O46="","",Inserimento!O46)</f>
        <v/>
      </c>
      <c r="M46" s="30">
        <f>IF(Inserimento!P46="","",Inserimento!P46)</f>
        <v/>
      </c>
      <c r="N46" s="30">
        <f>IF(A46="","",SUM(F46,G46,H46,I46,J46,K46,L46,M46))</f>
        <v/>
      </c>
      <c r="O46" s="30">
        <f>IF(E46="","",E46-N46)</f>
        <v/>
      </c>
      <c r="P46" s="31">
        <f>IF(E46=0,"",IF(E46="","",O46/E46))</f>
        <v/>
      </c>
      <c r="Q46" s="30">
        <f>IF(O46="","",O46*Inserimento!Q46)</f>
        <v/>
      </c>
      <c r="R46" s="30">
        <f>IF(1-Inserimento!J46=0,"",IF(N46="","",SUM(F46,H46,I46,J46,K46,L46,M46)/(1-Inserimento!J46)))</f>
        <v/>
      </c>
      <c r="S46" s="8">
        <f>IF(P46="","",IF(P46&gt;=Parametri!$C$29,"OK",IF(P46&gt;=Parametri!$C$30,"ATTENZIONE","CRITICO")))</f>
        <v/>
      </c>
      <c r="T46" s="32">
        <f>IF(Inserimento!T46="","",TODAY()-Inserimento!T46)</f>
        <v/>
      </c>
      <c r="U46" s="8">
        <f>IF(S46="","",IF(AND(S46="CRITICO",T46&gt;Parametri!$C$31),"RIORDINO",IF(T46&gt;Parametri!$C$31,"VERIFICA","")))</f>
        <v/>
      </c>
    </row>
    <row r="47" ht="18" customHeight="1">
      <c r="A47" s="13">
        <f>IF(Inserimento!A47="","",Inserimento!A47)</f>
        <v/>
      </c>
      <c r="B47" s="13">
        <f>IF(Inserimento!C47="","",Inserimento!C47)</f>
        <v/>
      </c>
      <c r="C47" s="13">
        <f>IF(Inserimento!D47="","",Inserimento!D47)</f>
        <v/>
      </c>
      <c r="D47" s="27">
        <f>IF(Inserimento!H47="","",Inserimento!H47)</f>
        <v/>
      </c>
      <c r="E47" s="27">
        <f>IF(Inserimento!H47="","",IF(Inserimento!I47="22%",Inserimento!H47/1.22,IF(Inserimento!I47="10%",Inserimento!H47/1.10,IF(Inserimento!I47="4%",Inserimento!H47/1.04,Inserimento!H47))))</f>
        <v/>
      </c>
      <c r="F47" s="27">
        <f>IF(Inserimento!G47="","",Inserimento!G47)</f>
        <v/>
      </c>
      <c r="G47" s="27">
        <f>IF(E47="","",E47*Inserimento!J47)</f>
        <v/>
      </c>
      <c r="H47" s="27">
        <f>IF(Inserimento!K47="","",Inserimento!K47)</f>
        <v/>
      </c>
      <c r="I47" s="27">
        <f>IF(Inserimento!L47="","",Inserimento!L47)</f>
        <v/>
      </c>
      <c r="J47" s="27">
        <f>IF(Inserimento!M47="","",Inserimento!M47)</f>
        <v/>
      </c>
      <c r="K47" s="27">
        <f>IF(Inserimento!N47="","",Inserimento!N47)</f>
        <v/>
      </c>
      <c r="L47" s="27">
        <f>IF(Inserimento!O47="","",Inserimento!O47)</f>
        <v/>
      </c>
      <c r="M47" s="27">
        <f>IF(Inserimento!P47="","",Inserimento!P47)</f>
        <v/>
      </c>
      <c r="N47" s="27">
        <f>IF(A47="","",SUM(F47,G47,H47,I47,J47,K47,L47,M47))</f>
        <v/>
      </c>
      <c r="O47" s="27">
        <f>IF(E47="","",E47-N47)</f>
        <v/>
      </c>
      <c r="P47" s="28">
        <f>IF(E47=0,"",IF(E47="","",O47/E47))</f>
        <v/>
      </c>
      <c r="Q47" s="27">
        <f>IF(O47="","",O47*Inserimento!Q47)</f>
        <v/>
      </c>
      <c r="R47" s="27">
        <f>IF(1-Inserimento!J47=0,"",IF(N47="","",SUM(F47,H47,I47,J47,K47,L47,M47)/(1-Inserimento!J47)))</f>
        <v/>
      </c>
      <c r="S47" s="13">
        <f>IF(P47="","",IF(P47&gt;=Parametri!$C$29,"OK",IF(P47&gt;=Parametri!$C$30,"ATTENZIONE","CRITICO")))</f>
        <v/>
      </c>
      <c r="T47" s="29">
        <f>IF(Inserimento!T47="","",TODAY()-Inserimento!T47)</f>
        <v/>
      </c>
      <c r="U47" s="13">
        <f>IF(S47="","",IF(AND(S47="CRITICO",T47&gt;Parametri!$C$31),"RIORDINO",IF(T47&gt;Parametri!$C$31,"VERIFICA","")))</f>
        <v/>
      </c>
    </row>
    <row r="48" ht="18" customHeight="1">
      <c r="A48" s="8">
        <f>IF(Inserimento!A48="","",Inserimento!A48)</f>
        <v/>
      </c>
      <c r="B48" s="8">
        <f>IF(Inserimento!C48="","",Inserimento!C48)</f>
        <v/>
      </c>
      <c r="C48" s="8">
        <f>IF(Inserimento!D48="","",Inserimento!D48)</f>
        <v/>
      </c>
      <c r="D48" s="30">
        <f>IF(Inserimento!H48="","",Inserimento!H48)</f>
        <v/>
      </c>
      <c r="E48" s="30">
        <f>IF(Inserimento!H48="","",IF(Inserimento!I48="22%",Inserimento!H48/1.22,IF(Inserimento!I48="10%",Inserimento!H48/1.10,IF(Inserimento!I48="4%",Inserimento!H48/1.04,Inserimento!H48))))</f>
        <v/>
      </c>
      <c r="F48" s="30">
        <f>IF(Inserimento!G48="","",Inserimento!G48)</f>
        <v/>
      </c>
      <c r="G48" s="30">
        <f>IF(E48="","",E48*Inserimento!J48)</f>
        <v/>
      </c>
      <c r="H48" s="30">
        <f>IF(Inserimento!K48="","",Inserimento!K48)</f>
        <v/>
      </c>
      <c r="I48" s="30">
        <f>IF(Inserimento!L48="","",Inserimento!L48)</f>
        <v/>
      </c>
      <c r="J48" s="30">
        <f>IF(Inserimento!M48="","",Inserimento!M48)</f>
        <v/>
      </c>
      <c r="K48" s="30">
        <f>IF(Inserimento!N48="","",Inserimento!N48)</f>
        <v/>
      </c>
      <c r="L48" s="30">
        <f>IF(Inserimento!O48="","",Inserimento!O48)</f>
        <v/>
      </c>
      <c r="M48" s="30">
        <f>IF(Inserimento!P48="","",Inserimento!P48)</f>
        <v/>
      </c>
      <c r="N48" s="30">
        <f>IF(A48="","",SUM(F48,G48,H48,I48,J48,K48,L48,M48))</f>
        <v/>
      </c>
      <c r="O48" s="30">
        <f>IF(E48="","",E48-N48)</f>
        <v/>
      </c>
      <c r="P48" s="31">
        <f>IF(E48=0,"",IF(E48="","",O48/E48))</f>
        <v/>
      </c>
      <c r="Q48" s="30">
        <f>IF(O48="","",O48*Inserimento!Q48)</f>
        <v/>
      </c>
      <c r="R48" s="30">
        <f>IF(1-Inserimento!J48=0,"",IF(N48="","",SUM(F48,H48,I48,J48,K48,L48,M48)/(1-Inserimento!J48)))</f>
        <v/>
      </c>
      <c r="S48" s="8">
        <f>IF(P48="","",IF(P48&gt;=Parametri!$C$29,"OK",IF(P48&gt;=Parametri!$C$30,"ATTENZIONE","CRITICO")))</f>
        <v/>
      </c>
      <c r="T48" s="32">
        <f>IF(Inserimento!T48="","",TODAY()-Inserimento!T48)</f>
        <v/>
      </c>
      <c r="U48" s="8">
        <f>IF(S48="","",IF(AND(S48="CRITICO",T48&gt;Parametri!$C$31),"RIORDINO",IF(T48&gt;Parametri!$C$31,"VERIFICA","")))</f>
        <v/>
      </c>
    </row>
    <row r="49" ht="18" customHeight="1">
      <c r="A49" s="13">
        <f>IF(Inserimento!A49="","",Inserimento!A49)</f>
        <v/>
      </c>
      <c r="B49" s="13">
        <f>IF(Inserimento!C49="","",Inserimento!C49)</f>
        <v/>
      </c>
      <c r="C49" s="13">
        <f>IF(Inserimento!D49="","",Inserimento!D49)</f>
        <v/>
      </c>
      <c r="D49" s="27">
        <f>IF(Inserimento!H49="","",Inserimento!H49)</f>
        <v/>
      </c>
      <c r="E49" s="27">
        <f>IF(Inserimento!H49="","",IF(Inserimento!I49="22%",Inserimento!H49/1.22,IF(Inserimento!I49="10%",Inserimento!H49/1.10,IF(Inserimento!I49="4%",Inserimento!H49/1.04,Inserimento!H49))))</f>
        <v/>
      </c>
      <c r="F49" s="27">
        <f>IF(Inserimento!G49="","",Inserimento!G49)</f>
        <v/>
      </c>
      <c r="G49" s="27">
        <f>IF(E49="","",E49*Inserimento!J49)</f>
        <v/>
      </c>
      <c r="H49" s="27">
        <f>IF(Inserimento!K49="","",Inserimento!K49)</f>
        <v/>
      </c>
      <c r="I49" s="27">
        <f>IF(Inserimento!L49="","",Inserimento!L49)</f>
        <v/>
      </c>
      <c r="J49" s="27">
        <f>IF(Inserimento!M49="","",Inserimento!M49)</f>
        <v/>
      </c>
      <c r="K49" s="27">
        <f>IF(Inserimento!N49="","",Inserimento!N49)</f>
        <v/>
      </c>
      <c r="L49" s="27">
        <f>IF(Inserimento!O49="","",Inserimento!O49)</f>
        <v/>
      </c>
      <c r="M49" s="27">
        <f>IF(Inserimento!P49="","",Inserimento!P49)</f>
        <v/>
      </c>
      <c r="N49" s="27">
        <f>IF(A49="","",SUM(F49,G49,H49,I49,J49,K49,L49,M49))</f>
        <v/>
      </c>
      <c r="O49" s="27">
        <f>IF(E49="","",E49-N49)</f>
        <v/>
      </c>
      <c r="P49" s="28">
        <f>IF(E49=0,"",IF(E49="","",O49/E49))</f>
        <v/>
      </c>
      <c r="Q49" s="27">
        <f>IF(O49="","",O49*Inserimento!Q49)</f>
        <v/>
      </c>
      <c r="R49" s="27">
        <f>IF(1-Inserimento!J49=0,"",IF(N49="","",SUM(F49,H49,I49,J49,K49,L49,M49)/(1-Inserimento!J49)))</f>
        <v/>
      </c>
      <c r="S49" s="13">
        <f>IF(P49="","",IF(P49&gt;=Parametri!$C$29,"OK",IF(P49&gt;=Parametri!$C$30,"ATTENZIONE","CRITICO")))</f>
        <v/>
      </c>
      <c r="T49" s="29">
        <f>IF(Inserimento!T49="","",TODAY()-Inserimento!T49)</f>
        <v/>
      </c>
      <c r="U49" s="13">
        <f>IF(S49="","",IF(AND(S49="CRITICO",T49&gt;Parametri!$C$31),"RIORDINO",IF(T49&gt;Parametri!$C$31,"VERIFICA","")))</f>
        <v/>
      </c>
    </row>
    <row r="50" ht="18" customHeight="1">
      <c r="A50" s="8">
        <f>IF(Inserimento!A50="","",Inserimento!A50)</f>
        <v/>
      </c>
      <c r="B50" s="8">
        <f>IF(Inserimento!C50="","",Inserimento!C50)</f>
        <v/>
      </c>
      <c r="C50" s="8">
        <f>IF(Inserimento!D50="","",Inserimento!D50)</f>
        <v/>
      </c>
      <c r="D50" s="30">
        <f>IF(Inserimento!H50="","",Inserimento!H50)</f>
        <v/>
      </c>
      <c r="E50" s="30">
        <f>IF(Inserimento!H50="","",IF(Inserimento!I50="22%",Inserimento!H50/1.22,IF(Inserimento!I50="10%",Inserimento!H50/1.10,IF(Inserimento!I50="4%",Inserimento!H50/1.04,Inserimento!H50))))</f>
        <v/>
      </c>
      <c r="F50" s="30">
        <f>IF(Inserimento!G50="","",Inserimento!G50)</f>
        <v/>
      </c>
      <c r="G50" s="30">
        <f>IF(E50="","",E50*Inserimento!J50)</f>
        <v/>
      </c>
      <c r="H50" s="30">
        <f>IF(Inserimento!K50="","",Inserimento!K50)</f>
        <v/>
      </c>
      <c r="I50" s="30">
        <f>IF(Inserimento!L50="","",Inserimento!L50)</f>
        <v/>
      </c>
      <c r="J50" s="30">
        <f>IF(Inserimento!M50="","",Inserimento!M50)</f>
        <v/>
      </c>
      <c r="K50" s="30">
        <f>IF(Inserimento!N50="","",Inserimento!N50)</f>
        <v/>
      </c>
      <c r="L50" s="30">
        <f>IF(Inserimento!O50="","",Inserimento!O50)</f>
        <v/>
      </c>
      <c r="M50" s="30">
        <f>IF(Inserimento!P50="","",Inserimento!P50)</f>
        <v/>
      </c>
      <c r="N50" s="30">
        <f>IF(A50="","",SUM(F50,G50,H50,I50,J50,K50,L50,M50))</f>
        <v/>
      </c>
      <c r="O50" s="30">
        <f>IF(E50="","",E50-N50)</f>
        <v/>
      </c>
      <c r="P50" s="31">
        <f>IF(E50=0,"",IF(E50="","",O50/E50))</f>
        <v/>
      </c>
      <c r="Q50" s="30">
        <f>IF(O50="","",O50*Inserimento!Q50)</f>
        <v/>
      </c>
      <c r="R50" s="30">
        <f>IF(1-Inserimento!J50=0,"",IF(N50="","",SUM(F50,H50,I50,J50,K50,L50,M50)/(1-Inserimento!J50)))</f>
        <v/>
      </c>
      <c r="S50" s="8">
        <f>IF(P50="","",IF(P50&gt;=Parametri!$C$29,"OK",IF(P50&gt;=Parametri!$C$30,"ATTENZIONE","CRITICO")))</f>
        <v/>
      </c>
      <c r="T50" s="32">
        <f>IF(Inserimento!T50="","",TODAY()-Inserimento!T50)</f>
        <v/>
      </c>
      <c r="U50" s="8">
        <f>IF(S50="","",IF(AND(S50="CRITICO",T50&gt;Parametri!$C$31),"RIORDINO",IF(T50&gt;Parametri!$C$31,"VERIFICA","")))</f>
        <v/>
      </c>
    </row>
    <row r="51" ht="18" customHeight="1">
      <c r="A51" s="13">
        <f>IF(Inserimento!A51="","",Inserimento!A51)</f>
        <v/>
      </c>
      <c r="B51" s="13">
        <f>IF(Inserimento!C51="","",Inserimento!C51)</f>
        <v/>
      </c>
      <c r="C51" s="13">
        <f>IF(Inserimento!D51="","",Inserimento!D51)</f>
        <v/>
      </c>
      <c r="D51" s="27">
        <f>IF(Inserimento!H51="","",Inserimento!H51)</f>
        <v/>
      </c>
      <c r="E51" s="27">
        <f>IF(Inserimento!H51="","",IF(Inserimento!I51="22%",Inserimento!H51/1.22,IF(Inserimento!I51="10%",Inserimento!H51/1.10,IF(Inserimento!I51="4%",Inserimento!H51/1.04,Inserimento!H51))))</f>
        <v/>
      </c>
      <c r="F51" s="27">
        <f>IF(Inserimento!G51="","",Inserimento!G51)</f>
        <v/>
      </c>
      <c r="G51" s="27">
        <f>IF(E51="","",E51*Inserimento!J51)</f>
        <v/>
      </c>
      <c r="H51" s="27">
        <f>IF(Inserimento!K51="","",Inserimento!K51)</f>
        <v/>
      </c>
      <c r="I51" s="27">
        <f>IF(Inserimento!L51="","",Inserimento!L51)</f>
        <v/>
      </c>
      <c r="J51" s="27">
        <f>IF(Inserimento!M51="","",Inserimento!M51)</f>
        <v/>
      </c>
      <c r="K51" s="27">
        <f>IF(Inserimento!N51="","",Inserimento!N51)</f>
        <v/>
      </c>
      <c r="L51" s="27">
        <f>IF(Inserimento!O51="","",Inserimento!O51)</f>
        <v/>
      </c>
      <c r="M51" s="27">
        <f>IF(Inserimento!P51="","",Inserimento!P51)</f>
        <v/>
      </c>
      <c r="N51" s="27">
        <f>IF(A51="","",SUM(F51,G51,H51,I51,J51,K51,L51,M51))</f>
        <v/>
      </c>
      <c r="O51" s="27">
        <f>IF(E51="","",E51-N51)</f>
        <v/>
      </c>
      <c r="P51" s="28">
        <f>IF(E51=0,"",IF(E51="","",O51/E51))</f>
        <v/>
      </c>
      <c r="Q51" s="27">
        <f>IF(O51="","",O51*Inserimento!Q51)</f>
        <v/>
      </c>
      <c r="R51" s="27">
        <f>IF(1-Inserimento!J51=0,"",IF(N51="","",SUM(F51,H51,I51,J51,K51,L51,M51)/(1-Inserimento!J51)))</f>
        <v/>
      </c>
      <c r="S51" s="13">
        <f>IF(P51="","",IF(P51&gt;=Parametri!$C$29,"OK",IF(P51&gt;=Parametri!$C$30,"ATTENZIONE","CRITICO")))</f>
        <v/>
      </c>
      <c r="T51" s="29">
        <f>IF(Inserimento!T51="","",TODAY()-Inserimento!T51)</f>
        <v/>
      </c>
      <c r="U51" s="13">
        <f>IF(S51="","",IF(AND(S51="CRITICO",T51&gt;Parametri!$C$31),"RIORDINO",IF(T51&gt;Parametri!$C$31,"VERIFICA","")))</f>
        <v/>
      </c>
    </row>
    <row r="52" ht="18" customHeight="1">
      <c r="A52" s="8">
        <f>IF(Inserimento!A52="","",Inserimento!A52)</f>
        <v/>
      </c>
      <c r="B52" s="8">
        <f>IF(Inserimento!C52="","",Inserimento!C52)</f>
        <v/>
      </c>
      <c r="C52" s="8">
        <f>IF(Inserimento!D52="","",Inserimento!D52)</f>
        <v/>
      </c>
      <c r="D52" s="30">
        <f>IF(Inserimento!H52="","",Inserimento!H52)</f>
        <v/>
      </c>
      <c r="E52" s="30">
        <f>IF(Inserimento!H52="","",IF(Inserimento!I52="22%",Inserimento!H52/1.22,IF(Inserimento!I52="10%",Inserimento!H52/1.10,IF(Inserimento!I52="4%",Inserimento!H52/1.04,Inserimento!H52))))</f>
        <v/>
      </c>
      <c r="F52" s="30">
        <f>IF(Inserimento!G52="","",Inserimento!G52)</f>
        <v/>
      </c>
      <c r="G52" s="30">
        <f>IF(E52="","",E52*Inserimento!J52)</f>
        <v/>
      </c>
      <c r="H52" s="30">
        <f>IF(Inserimento!K52="","",Inserimento!K52)</f>
        <v/>
      </c>
      <c r="I52" s="30">
        <f>IF(Inserimento!L52="","",Inserimento!L52)</f>
        <v/>
      </c>
      <c r="J52" s="30">
        <f>IF(Inserimento!M52="","",Inserimento!M52)</f>
        <v/>
      </c>
      <c r="K52" s="30">
        <f>IF(Inserimento!N52="","",Inserimento!N52)</f>
        <v/>
      </c>
      <c r="L52" s="30">
        <f>IF(Inserimento!O52="","",Inserimento!O52)</f>
        <v/>
      </c>
      <c r="M52" s="30">
        <f>IF(Inserimento!P52="","",Inserimento!P52)</f>
        <v/>
      </c>
      <c r="N52" s="30">
        <f>IF(A52="","",SUM(F52,G52,H52,I52,J52,K52,L52,M52))</f>
        <v/>
      </c>
      <c r="O52" s="30">
        <f>IF(E52="","",E52-N52)</f>
        <v/>
      </c>
      <c r="P52" s="31">
        <f>IF(E52=0,"",IF(E52="","",O52/E52))</f>
        <v/>
      </c>
      <c r="Q52" s="30">
        <f>IF(O52="","",O52*Inserimento!Q52)</f>
        <v/>
      </c>
      <c r="R52" s="30">
        <f>IF(1-Inserimento!J52=0,"",IF(N52="","",SUM(F52,H52,I52,J52,K52,L52,M52)/(1-Inserimento!J52)))</f>
        <v/>
      </c>
      <c r="S52" s="8">
        <f>IF(P52="","",IF(P52&gt;=Parametri!$C$29,"OK",IF(P52&gt;=Parametri!$C$30,"ATTENZIONE","CRITICO")))</f>
        <v/>
      </c>
      <c r="T52" s="32">
        <f>IF(Inserimento!T52="","",TODAY()-Inserimento!T52)</f>
        <v/>
      </c>
      <c r="U52" s="8">
        <f>IF(S52="","",IF(AND(S52="CRITICO",T52&gt;Parametri!$C$31),"RIORDINO",IF(T52&gt;Parametri!$C$31,"VERIFICA","")))</f>
        <v/>
      </c>
    </row>
    <row r="53" ht="18" customHeight="1">
      <c r="A53" s="13">
        <f>IF(Inserimento!A53="","",Inserimento!A53)</f>
        <v/>
      </c>
      <c r="B53" s="13">
        <f>IF(Inserimento!C53="","",Inserimento!C53)</f>
        <v/>
      </c>
      <c r="C53" s="13">
        <f>IF(Inserimento!D53="","",Inserimento!D53)</f>
        <v/>
      </c>
      <c r="D53" s="27">
        <f>IF(Inserimento!H53="","",Inserimento!H53)</f>
        <v/>
      </c>
      <c r="E53" s="27">
        <f>IF(Inserimento!H53="","",IF(Inserimento!I53="22%",Inserimento!H53/1.22,IF(Inserimento!I53="10%",Inserimento!H53/1.10,IF(Inserimento!I53="4%",Inserimento!H53/1.04,Inserimento!H53))))</f>
        <v/>
      </c>
      <c r="F53" s="27">
        <f>IF(Inserimento!G53="","",Inserimento!G53)</f>
        <v/>
      </c>
      <c r="G53" s="27">
        <f>IF(E53="","",E53*Inserimento!J53)</f>
        <v/>
      </c>
      <c r="H53" s="27">
        <f>IF(Inserimento!K53="","",Inserimento!K53)</f>
        <v/>
      </c>
      <c r="I53" s="27">
        <f>IF(Inserimento!L53="","",Inserimento!L53)</f>
        <v/>
      </c>
      <c r="J53" s="27">
        <f>IF(Inserimento!M53="","",Inserimento!M53)</f>
        <v/>
      </c>
      <c r="K53" s="27">
        <f>IF(Inserimento!N53="","",Inserimento!N53)</f>
        <v/>
      </c>
      <c r="L53" s="27">
        <f>IF(Inserimento!O53="","",Inserimento!O53)</f>
        <v/>
      </c>
      <c r="M53" s="27">
        <f>IF(Inserimento!P53="","",Inserimento!P53)</f>
        <v/>
      </c>
      <c r="N53" s="27">
        <f>IF(A53="","",SUM(F53,G53,H53,I53,J53,K53,L53,M53))</f>
        <v/>
      </c>
      <c r="O53" s="27">
        <f>IF(E53="","",E53-N53)</f>
        <v/>
      </c>
      <c r="P53" s="28">
        <f>IF(E53=0,"",IF(E53="","",O53/E53))</f>
        <v/>
      </c>
      <c r="Q53" s="27">
        <f>IF(O53="","",O53*Inserimento!Q53)</f>
        <v/>
      </c>
      <c r="R53" s="27">
        <f>IF(1-Inserimento!J53=0,"",IF(N53="","",SUM(F53,H53,I53,J53,K53,L53,M53)/(1-Inserimento!J53)))</f>
        <v/>
      </c>
      <c r="S53" s="13">
        <f>IF(P53="","",IF(P53&gt;=Parametri!$C$29,"OK",IF(P53&gt;=Parametri!$C$30,"ATTENZIONE","CRITICO")))</f>
        <v/>
      </c>
      <c r="T53" s="29">
        <f>IF(Inserimento!T53="","",TODAY()-Inserimento!T53)</f>
        <v/>
      </c>
      <c r="U53" s="13">
        <f>IF(S53="","",IF(AND(S53="CRITICO",T53&gt;Parametri!$C$31),"RIORDINO",IF(T53&gt;Parametri!$C$31,"VERIFICA","")))</f>
        <v/>
      </c>
    </row>
    <row r="54" ht="18" customHeight="1">
      <c r="A54" s="8">
        <f>IF(Inserimento!A54="","",Inserimento!A54)</f>
        <v/>
      </c>
      <c r="B54" s="8">
        <f>IF(Inserimento!C54="","",Inserimento!C54)</f>
        <v/>
      </c>
      <c r="C54" s="8">
        <f>IF(Inserimento!D54="","",Inserimento!D54)</f>
        <v/>
      </c>
      <c r="D54" s="30">
        <f>IF(Inserimento!H54="","",Inserimento!H54)</f>
        <v/>
      </c>
      <c r="E54" s="30">
        <f>IF(Inserimento!H54="","",IF(Inserimento!I54="22%",Inserimento!H54/1.22,IF(Inserimento!I54="10%",Inserimento!H54/1.10,IF(Inserimento!I54="4%",Inserimento!H54/1.04,Inserimento!H54))))</f>
        <v/>
      </c>
      <c r="F54" s="30">
        <f>IF(Inserimento!G54="","",Inserimento!G54)</f>
        <v/>
      </c>
      <c r="G54" s="30">
        <f>IF(E54="","",E54*Inserimento!J54)</f>
        <v/>
      </c>
      <c r="H54" s="30">
        <f>IF(Inserimento!K54="","",Inserimento!K54)</f>
        <v/>
      </c>
      <c r="I54" s="30">
        <f>IF(Inserimento!L54="","",Inserimento!L54)</f>
        <v/>
      </c>
      <c r="J54" s="30">
        <f>IF(Inserimento!M54="","",Inserimento!M54)</f>
        <v/>
      </c>
      <c r="K54" s="30">
        <f>IF(Inserimento!N54="","",Inserimento!N54)</f>
        <v/>
      </c>
      <c r="L54" s="30">
        <f>IF(Inserimento!O54="","",Inserimento!O54)</f>
        <v/>
      </c>
      <c r="M54" s="30">
        <f>IF(Inserimento!P54="","",Inserimento!P54)</f>
        <v/>
      </c>
      <c r="N54" s="30">
        <f>IF(A54="","",SUM(F54,G54,H54,I54,J54,K54,L54,M54))</f>
        <v/>
      </c>
      <c r="O54" s="30">
        <f>IF(E54="","",E54-N54)</f>
        <v/>
      </c>
      <c r="P54" s="31">
        <f>IF(E54=0,"",IF(E54="","",O54/E54))</f>
        <v/>
      </c>
      <c r="Q54" s="30">
        <f>IF(O54="","",O54*Inserimento!Q54)</f>
        <v/>
      </c>
      <c r="R54" s="30">
        <f>IF(1-Inserimento!J54=0,"",IF(N54="","",SUM(F54,H54,I54,J54,K54,L54,M54)/(1-Inserimento!J54)))</f>
        <v/>
      </c>
      <c r="S54" s="8">
        <f>IF(P54="","",IF(P54&gt;=Parametri!$C$29,"OK",IF(P54&gt;=Parametri!$C$30,"ATTENZIONE","CRITICO")))</f>
        <v/>
      </c>
      <c r="T54" s="32">
        <f>IF(Inserimento!T54="","",TODAY()-Inserimento!T54)</f>
        <v/>
      </c>
      <c r="U54" s="8">
        <f>IF(S54="","",IF(AND(S54="CRITICO",T54&gt;Parametri!$C$31),"RIORDINO",IF(T54&gt;Parametri!$C$31,"VERIFICA","")))</f>
        <v/>
      </c>
    </row>
    <row r="55" ht="18" customHeight="1">
      <c r="A55" s="13">
        <f>IF(Inserimento!A55="","",Inserimento!A55)</f>
        <v/>
      </c>
      <c r="B55" s="13">
        <f>IF(Inserimento!C55="","",Inserimento!C55)</f>
        <v/>
      </c>
      <c r="C55" s="13">
        <f>IF(Inserimento!D55="","",Inserimento!D55)</f>
        <v/>
      </c>
      <c r="D55" s="27">
        <f>IF(Inserimento!H55="","",Inserimento!H55)</f>
        <v/>
      </c>
      <c r="E55" s="27">
        <f>IF(Inserimento!H55="","",IF(Inserimento!I55="22%",Inserimento!H55/1.22,IF(Inserimento!I55="10%",Inserimento!H55/1.10,IF(Inserimento!I55="4%",Inserimento!H55/1.04,Inserimento!H55))))</f>
        <v/>
      </c>
      <c r="F55" s="27">
        <f>IF(Inserimento!G55="","",Inserimento!G55)</f>
        <v/>
      </c>
      <c r="G55" s="27">
        <f>IF(E55="","",E55*Inserimento!J55)</f>
        <v/>
      </c>
      <c r="H55" s="27">
        <f>IF(Inserimento!K55="","",Inserimento!K55)</f>
        <v/>
      </c>
      <c r="I55" s="27">
        <f>IF(Inserimento!L55="","",Inserimento!L55)</f>
        <v/>
      </c>
      <c r="J55" s="27">
        <f>IF(Inserimento!M55="","",Inserimento!M55)</f>
        <v/>
      </c>
      <c r="K55" s="27">
        <f>IF(Inserimento!N55="","",Inserimento!N55)</f>
        <v/>
      </c>
      <c r="L55" s="27">
        <f>IF(Inserimento!O55="","",Inserimento!O55)</f>
        <v/>
      </c>
      <c r="M55" s="27">
        <f>IF(Inserimento!P55="","",Inserimento!P55)</f>
        <v/>
      </c>
      <c r="N55" s="27">
        <f>IF(A55="","",SUM(F55,G55,H55,I55,J55,K55,L55,M55))</f>
        <v/>
      </c>
      <c r="O55" s="27">
        <f>IF(E55="","",E55-N55)</f>
        <v/>
      </c>
      <c r="P55" s="28">
        <f>IF(E55=0,"",IF(E55="","",O55/E55))</f>
        <v/>
      </c>
      <c r="Q55" s="27">
        <f>IF(O55="","",O55*Inserimento!Q55)</f>
        <v/>
      </c>
      <c r="R55" s="27">
        <f>IF(1-Inserimento!J55=0,"",IF(N55="","",SUM(F55,H55,I55,J55,K55,L55,M55)/(1-Inserimento!J55)))</f>
        <v/>
      </c>
      <c r="S55" s="13">
        <f>IF(P55="","",IF(P55&gt;=Parametri!$C$29,"OK",IF(P55&gt;=Parametri!$C$30,"ATTENZIONE","CRITICO")))</f>
        <v/>
      </c>
      <c r="T55" s="29">
        <f>IF(Inserimento!T55="","",TODAY()-Inserimento!T55)</f>
        <v/>
      </c>
      <c r="U55" s="13">
        <f>IF(S55="","",IF(AND(S55="CRITICO",T55&gt;Parametri!$C$31),"RIORDINO",IF(T55&gt;Parametri!$C$31,"VERIFICA","")))</f>
        <v/>
      </c>
    </row>
    <row r="56" ht="18" customHeight="1">
      <c r="A56" s="8">
        <f>IF(Inserimento!A56="","",Inserimento!A56)</f>
        <v/>
      </c>
      <c r="B56" s="8">
        <f>IF(Inserimento!C56="","",Inserimento!C56)</f>
        <v/>
      </c>
      <c r="C56" s="8">
        <f>IF(Inserimento!D56="","",Inserimento!D56)</f>
        <v/>
      </c>
      <c r="D56" s="30">
        <f>IF(Inserimento!H56="","",Inserimento!H56)</f>
        <v/>
      </c>
      <c r="E56" s="30">
        <f>IF(Inserimento!H56="","",IF(Inserimento!I56="22%",Inserimento!H56/1.22,IF(Inserimento!I56="10%",Inserimento!H56/1.10,IF(Inserimento!I56="4%",Inserimento!H56/1.04,Inserimento!H56))))</f>
        <v/>
      </c>
      <c r="F56" s="30">
        <f>IF(Inserimento!G56="","",Inserimento!G56)</f>
        <v/>
      </c>
      <c r="G56" s="30">
        <f>IF(E56="","",E56*Inserimento!J56)</f>
        <v/>
      </c>
      <c r="H56" s="30">
        <f>IF(Inserimento!K56="","",Inserimento!K56)</f>
        <v/>
      </c>
      <c r="I56" s="30">
        <f>IF(Inserimento!L56="","",Inserimento!L56)</f>
        <v/>
      </c>
      <c r="J56" s="30">
        <f>IF(Inserimento!M56="","",Inserimento!M56)</f>
        <v/>
      </c>
      <c r="K56" s="30">
        <f>IF(Inserimento!N56="","",Inserimento!N56)</f>
        <v/>
      </c>
      <c r="L56" s="30">
        <f>IF(Inserimento!O56="","",Inserimento!O56)</f>
        <v/>
      </c>
      <c r="M56" s="30">
        <f>IF(Inserimento!P56="","",Inserimento!P56)</f>
        <v/>
      </c>
      <c r="N56" s="30">
        <f>IF(A56="","",SUM(F56,G56,H56,I56,J56,K56,L56,M56))</f>
        <v/>
      </c>
      <c r="O56" s="30">
        <f>IF(E56="","",E56-N56)</f>
        <v/>
      </c>
      <c r="P56" s="31">
        <f>IF(E56=0,"",IF(E56="","",O56/E56))</f>
        <v/>
      </c>
      <c r="Q56" s="30">
        <f>IF(O56="","",O56*Inserimento!Q56)</f>
        <v/>
      </c>
      <c r="R56" s="30">
        <f>IF(1-Inserimento!J56=0,"",IF(N56="","",SUM(F56,H56,I56,J56,K56,L56,M56)/(1-Inserimento!J56)))</f>
        <v/>
      </c>
      <c r="S56" s="8">
        <f>IF(P56="","",IF(P56&gt;=Parametri!$C$29,"OK",IF(P56&gt;=Parametri!$C$30,"ATTENZIONE","CRITICO")))</f>
        <v/>
      </c>
      <c r="T56" s="32">
        <f>IF(Inserimento!T56="","",TODAY()-Inserimento!T56)</f>
        <v/>
      </c>
      <c r="U56" s="8">
        <f>IF(S56="","",IF(AND(S56="CRITICO",T56&gt;Parametri!$C$31),"RIORDINO",IF(T56&gt;Parametri!$C$31,"VERIFICA","")))</f>
        <v/>
      </c>
    </row>
    <row r="57" ht="18" customHeight="1">
      <c r="A57" s="13">
        <f>IF(Inserimento!A57="","",Inserimento!A57)</f>
        <v/>
      </c>
      <c r="B57" s="13">
        <f>IF(Inserimento!C57="","",Inserimento!C57)</f>
        <v/>
      </c>
      <c r="C57" s="13">
        <f>IF(Inserimento!D57="","",Inserimento!D57)</f>
        <v/>
      </c>
      <c r="D57" s="27">
        <f>IF(Inserimento!H57="","",Inserimento!H57)</f>
        <v/>
      </c>
      <c r="E57" s="27">
        <f>IF(Inserimento!H57="","",IF(Inserimento!I57="22%",Inserimento!H57/1.22,IF(Inserimento!I57="10%",Inserimento!H57/1.10,IF(Inserimento!I57="4%",Inserimento!H57/1.04,Inserimento!H57))))</f>
        <v/>
      </c>
      <c r="F57" s="27">
        <f>IF(Inserimento!G57="","",Inserimento!G57)</f>
        <v/>
      </c>
      <c r="G57" s="27">
        <f>IF(E57="","",E57*Inserimento!J57)</f>
        <v/>
      </c>
      <c r="H57" s="27">
        <f>IF(Inserimento!K57="","",Inserimento!K57)</f>
        <v/>
      </c>
      <c r="I57" s="27">
        <f>IF(Inserimento!L57="","",Inserimento!L57)</f>
        <v/>
      </c>
      <c r="J57" s="27">
        <f>IF(Inserimento!M57="","",Inserimento!M57)</f>
        <v/>
      </c>
      <c r="K57" s="27">
        <f>IF(Inserimento!N57="","",Inserimento!N57)</f>
        <v/>
      </c>
      <c r="L57" s="27">
        <f>IF(Inserimento!O57="","",Inserimento!O57)</f>
        <v/>
      </c>
      <c r="M57" s="27">
        <f>IF(Inserimento!P57="","",Inserimento!P57)</f>
        <v/>
      </c>
      <c r="N57" s="27">
        <f>IF(A57="","",SUM(F57,G57,H57,I57,J57,K57,L57,M57))</f>
        <v/>
      </c>
      <c r="O57" s="27">
        <f>IF(E57="","",E57-N57)</f>
        <v/>
      </c>
      <c r="P57" s="28">
        <f>IF(E57=0,"",IF(E57="","",O57/E57))</f>
        <v/>
      </c>
      <c r="Q57" s="27">
        <f>IF(O57="","",O57*Inserimento!Q57)</f>
        <v/>
      </c>
      <c r="R57" s="27">
        <f>IF(1-Inserimento!J57=0,"",IF(N57="","",SUM(F57,H57,I57,J57,K57,L57,M57)/(1-Inserimento!J57)))</f>
        <v/>
      </c>
      <c r="S57" s="13">
        <f>IF(P57="","",IF(P57&gt;=Parametri!$C$29,"OK",IF(P57&gt;=Parametri!$C$30,"ATTENZIONE","CRITICO")))</f>
        <v/>
      </c>
      <c r="T57" s="29">
        <f>IF(Inserimento!T57="","",TODAY()-Inserimento!T57)</f>
        <v/>
      </c>
      <c r="U57" s="13">
        <f>IF(S57="","",IF(AND(S57="CRITICO",T57&gt;Parametri!$C$31),"RIORDINO",IF(T57&gt;Parametri!$C$31,"VERIFICA","")))</f>
        <v/>
      </c>
    </row>
    <row r="58" ht="18" customHeight="1">
      <c r="A58" s="8">
        <f>IF(Inserimento!A58="","",Inserimento!A58)</f>
        <v/>
      </c>
      <c r="B58" s="8">
        <f>IF(Inserimento!C58="","",Inserimento!C58)</f>
        <v/>
      </c>
      <c r="C58" s="8">
        <f>IF(Inserimento!D58="","",Inserimento!D58)</f>
        <v/>
      </c>
      <c r="D58" s="30">
        <f>IF(Inserimento!H58="","",Inserimento!H58)</f>
        <v/>
      </c>
      <c r="E58" s="30">
        <f>IF(Inserimento!H58="","",IF(Inserimento!I58="22%",Inserimento!H58/1.22,IF(Inserimento!I58="10%",Inserimento!H58/1.10,IF(Inserimento!I58="4%",Inserimento!H58/1.04,Inserimento!H58))))</f>
        <v/>
      </c>
      <c r="F58" s="30">
        <f>IF(Inserimento!G58="","",Inserimento!G58)</f>
        <v/>
      </c>
      <c r="G58" s="30">
        <f>IF(E58="","",E58*Inserimento!J58)</f>
        <v/>
      </c>
      <c r="H58" s="30">
        <f>IF(Inserimento!K58="","",Inserimento!K58)</f>
        <v/>
      </c>
      <c r="I58" s="30">
        <f>IF(Inserimento!L58="","",Inserimento!L58)</f>
        <v/>
      </c>
      <c r="J58" s="30">
        <f>IF(Inserimento!M58="","",Inserimento!M58)</f>
        <v/>
      </c>
      <c r="K58" s="30">
        <f>IF(Inserimento!N58="","",Inserimento!N58)</f>
        <v/>
      </c>
      <c r="L58" s="30">
        <f>IF(Inserimento!O58="","",Inserimento!O58)</f>
        <v/>
      </c>
      <c r="M58" s="30">
        <f>IF(Inserimento!P58="","",Inserimento!P58)</f>
        <v/>
      </c>
      <c r="N58" s="30">
        <f>IF(A58="","",SUM(F58,G58,H58,I58,J58,K58,L58,M58))</f>
        <v/>
      </c>
      <c r="O58" s="30">
        <f>IF(E58="","",E58-N58)</f>
        <v/>
      </c>
      <c r="P58" s="31">
        <f>IF(E58=0,"",IF(E58="","",O58/E58))</f>
        <v/>
      </c>
      <c r="Q58" s="30">
        <f>IF(O58="","",O58*Inserimento!Q58)</f>
        <v/>
      </c>
      <c r="R58" s="30">
        <f>IF(1-Inserimento!J58=0,"",IF(N58="","",SUM(F58,H58,I58,J58,K58,L58,M58)/(1-Inserimento!J58)))</f>
        <v/>
      </c>
      <c r="S58" s="8">
        <f>IF(P58="","",IF(P58&gt;=Parametri!$C$29,"OK",IF(P58&gt;=Parametri!$C$30,"ATTENZIONE","CRITICO")))</f>
        <v/>
      </c>
      <c r="T58" s="32">
        <f>IF(Inserimento!T58="","",TODAY()-Inserimento!T58)</f>
        <v/>
      </c>
      <c r="U58" s="8">
        <f>IF(S58="","",IF(AND(S58="CRITICO",T58&gt;Parametri!$C$31),"RIORDINO",IF(T58&gt;Parametri!$C$31,"VERIFICA","")))</f>
        <v/>
      </c>
    </row>
    <row r="59" ht="18" customHeight="1">
      <c r="A59" s="13">
        <f>IF(Inserimento!A59="","",Inserimento!A59)</f>
        <v/>
      </c>
      <c r="B59" s="13">
        <f>IF(Inserimento!C59="","",Inserimento!C59)</f>
        <v/>
      </c>
      <c r="C59" s="13">
        <f>IF(Inserimento!D59="","",Inserimento!D59)</f>
        <v/>
      </c>
      <c r="D59" s="27">
        <f>IF(Inserimento!H59="","",Inserimento!H59)</f>
        <v/>
      </c>
      <c r="E59" s="27">
        <f>IF(Inserimento!H59="","",IF(Inserimento!I59="22%",Inserimento!H59/1.22,IF(Inserimento!I59="10%",Inserimento!H59/1.10,IF(Inserimento!I59="4%",Inserimento!H59/1.04,Inserimento!H59))))</f>
        <v/>
      </c>
      <c r="F59" s="27">
        <f>IF(Inserimento!G59="","",Inserimento!G59)</f>
        <v/>
      </c>
      <c r="G59" s="27">
        <f>IF(E59="","",E59*Inserimento!J59)</f>
        <v/>
      </c>
      <c r="H59" s="27">
        <f>IF(Inserimento!K59="","",Inserimento!K59)</f>
        <v/>
      </c>
      <c r="I59" s="27">
        <f>IF(Inserimento!L59="","",Inserimento!L59)</f>
        <v/>
      </c>
      <c r="J59" s="27">
        <f>IF(Inserimento!M59="","",Inserimento!M59)</f>
        <v/>
      </c>
      <c r="K59" s="27">
        <f>IF(Inserimento!N59="","",Inserimento!N59)</f>
        <v/>
      </c>
      <c r="L59" s="27">
        <f>IF(Inserimento!O59="","",Inserimento!O59)</f>
        <v/>
      </c>
      <c r="M59" s="27">
        <f>IF(Inserimento!P59="","",Inserimento!P59)</f>
        <v/>
      </c>
      <c r="N59" s="27">
        <f>IF(A59="","",SUM(F59,G59,H59,I59,J59,K59,L59,M59))</f>
        <v/>
      </c>
      <c r="O59" s="27">
        <f>IF(E59="","",E59-N59)</f>
        <v/>
      </c>
      <c r="P59" s="28">
        <f>IF(E59=0,"",IF(E59="","",O59/E59))</f>
        <v/>
      </c>
      <c r="Q59" s="27">
        <f>IF(O59="","",O59*Inserimento!Q59)</f>
        <v/>
      </c>
      <c r="R59" s="27">
        <f>IF(1-Inserimento!J59=0,"",IF(N59="","",SUM(F59,H59,I59,J59,K59,L59,M59)/(1-Inserimento!J59)))</f>
        <v/>
      </c>
      <c r="S59" s="13">
        <f>IF(P59="","",IF(P59&gt;=Parametri!$C$29,"OK",IF(P59&gt;=Parametri!$C$30,"ATTENZIONE","CRITICO")))</f>
        <v/>
      </c>
      <c r="T59" s="29">
        <f>IF(Inserimento!T59="","",TODAY()-Inserimento!T59)</f>
        <v/>
      </c>
      <c r="U59" s="13">
        <f>IF(S59="","",IF(AND(S59="CRITICO",T59&gt;Parametri!$C$31),"RIORDINO",IF(T59&gt;Parametri!$C$31,"VERIFICA","")))</f>
        <v/>
      </c>
    </row>
    <row r="60" ht="18" customHeight="1">
      <c r="A60" s="8">
        <f>IF(Inserimento!A60="","",Inserimento!A60)</f>
        <v/>
      </c>
      <c r="B60" s="8">
        <f>IF(Inserimento!C60="","",Inserimento!C60)</f>
        <v/>
      </c>
      <c r="C60" s="8">
        <f>IF(Inserimento!D60="","",Inserimento!D60)</f>
        <v/>
      </c>
      <c r="D60" s="30">
        <f>IF(Inserimento!H60="","",Inserimento!H60)</f>
        <v/>
      </c>
      <c r="E60" s="30">
        <f>IF(Inserimento!H60="","",IF(Inserimento!I60="22%",Inserimento!H60/1.22,IF(Inserimento!I60="10%",Inserimento!H60/1.10,IF(Inserimento!I60="4%",Inserimento!H60/1.04,Inserimento!H60))))</f>
        <v/>
      </c>
      <c r="F60" s="30">
        <f>IF(Inserimento!G60="","",Inserimento!G60)</f>
        <v/>
      </c>
      <c r="G60" s="30">
        <f>IF(E60="","",E60*Inserimento!J60)</f>
        <v/>
      </c>
      <c r="H60" s="30">
        <f>IF(Inserimento!K60="","",Inserimento!K60)</f>
        <v/>
      </c>
      <c r="I60" s="30">
        <f>IF(Inserimento!L60="","",Inserimento!L60)</f>
        <v/>
      </c>
      <c r="J60" s="30">
        <f>IF(Inserimento!M60="","",Inserimento!M60)</f>
        <v/>
      </c>
      <c r="K60" s="30">
        <f>IF(Inserimento!N60="","",Inserimento!N60)</f>
        <v/>
      </c>
      <c r="L60" s="30">
        <f>IF(Inserimento!O60="","",Inserimento!O60)</f>
        <v/>
      </c>
      <c r="M60" s="30">
        <f>IF(Inserimento!P60="","",Inserimento!P60)</f>
        <v/>
      </c>
      <c r="N60" s="30">
        <f>IF(A60="","",SUM(F60,G60,H60,I60,J60,K60,L60,M60))</f>
        <v/>
      </c>
      <c r="O60" s="30">
        <f>IF(E60="","",E60-N60)</f>
        <v/>
      </c>
      <c r="P60" s="31">
        <f>IF(E60=0,"",IF(E60="","",O60/E60))</f>
        <v/>
      </c>
      <c r="Q60" s="30">
        <f>IF(O60="","",O60*Inserimento!Q60)</f>
        <v/>
      </c>
      <c r="R60" s="30">
        <f>IF(1-Inserimento!J60=0,"",IF(N60="","",SUM(F60,H60,I60,J60,K60,L60,M60)/(1-Inserimento!J60)))</f>
        <v/>
      </c>
      <c r="S60" s="8">
        <f>IF(P60="","",IF(P60&gt;=Parametri!$C$29,"OK",IF(P60&gt;=Parametri!$C$30,"ATTENZIONE","CRITICO")))</f>
        <v/>
      </c>
      <c r="T60" s="32">
        <f>IF(Inserimento!T60="","",TODAY()-Inserimento!T60)</f>
        <v/>
      </c>
      <c r="U60" s="8">
        <f>IF(S60="","",IF(AND(S60="CRITICO",T60&gt;Parametri!$C$31),"RIORDINO",IF(T60&gt;Parametri!$C$31,"VERIFICA","")))</f>
        <v/>
      </c>
    </row>
    <row r="61" ht="18" customHeight="1">
      <c r="A61" s="13">
        <f>IF(Inserimento!A61="","",Inserimento!A61)</f>
        <v/>
      </c>
      <c r="B61" s="13">
        <f>IF(Inserimento!C61="","",Inserimento!C61)</f>
        <v/>
      </c>
      <c r="C61" s="13">
        <f>IF(Inserimento!D61="","",Inserimento!D61)</f>
        <v/>
      </c>
      <c r="D61" s="27">
        <f>IF(Inserimento!H61="","",Inserimento!H61)</f>
        <v/>
      </c>
      <c r="E61" s="27">
        <f>IF(Inserimento!H61="","",IF(Inserimento!I61="22%",Inserimento!H61/1.22,IF(Inserimento!I61="10%",Inserimento!H61/1.10,IF(Inserimento!I61="4%",Inserimento!H61/1.04,Inserimento!H61))))</f>
        <v/>
      </c>
      <c r="F61" s="27">
        <f>IF(Inserimento!G61="","",Inserimento!G61)</f>
        <v/>
      </c>
      <c r="G61" s="27">
        <f>IF(E61="","",E61*Inserimento!J61)</f>
        <v/>
      </c>
      <c r="H61" s="27">
        <f>IF(Inserimento!K61="","",Inserimento!K61)</f>
        <v/>
      </c>
      <c r="I61" s="27">
        <f>IF(Inserimento!L61="","",Inserimento!L61)</f>
        <v/>
      </c>
      <c r="J61" s="27">
        <f>IF(Inserimento!M61="","",Inserimento!M61)</f>
        <v/>
      </c>
      <c r="K61" s="27">
        <f>IF(Inserimento!N61="","",Inserimento!N61)</f>
        <v/>
      </c>
      <c r="L61" s="27">
        <f>IF(Inserimento!O61="","",Inserimento!O61)</f>
        <v/>
      </c>
      <c r="M61" s="27">
        <f>IF(Inserimento!P61="","",Inserimento!P61)</f>
        <v/>
      </c>
      <c r="N61" s="27">
        <f>IF(A61="","",SUM(F61,G61,H61,I61,J61,K61,L61,M61))</f>
        <v/>
      </c>
      <c r="O61" s="27">
        <f>IF(E61="","",E61-N61)</f>
        <v/>
      </c>
      <c r="P61" s="28">
        <f>IF(E61=0,"",IF(E61="","",O61/E61))</f>
        <v/>
      </c>
      <c r="Q61" s="27">
        <f>IF(O61="","",O61*Inserimento!Q61)</f>
        <v/>
      </c>
      <c r="R61" s="27">
        <f>IF(1-Inserimento!J61=0,"",IF(N61="","",SUM(F61,H61,I61,J61,K61,L61,M61)/(1-Inserimento!J61)))</f>
        <v/>
      </c>
      <c r="S61" s="13">
        <f>IF(P61="","",IF(P61&gt;=Parametri!$C$29,"OK",IF(P61&gt;=Parametri!$C$30,"ATTENZIONE","CRITICO")))</f>
        <v/>
      </c>
      <c r="T61" s="29">
        <f>IF(Inserimento!T61="","",TODAY()-Inserimento!T61)</f>
        <v/>
      </c>
      <c r="U61" s="13">
        <f>IF(S61="","",IF(AND(S61="CRITICO",T61&gt;Parametri!$C$31),"RIORDINO",IF(T61&gt;Parametri!$C$31,"VERIFICA","")))</f>
        <v/>
      </c>
    </row>
    <row r="62" ht="18" customHeight="1">
      <c r="A62" s="8">
        <f>IF(Inserimento!A62="","",Inserimento!A62)</f>
        <v/>
      </c>
      <c r="B62" s="8">
        <f>IF(Inserimento!C62="","",Inserimento!C62)</f>
        <v/>
      </c>
      <c r="C62" s="8">
        <f>IF(Inserimento!D62="","",Inserimento!D62)</f>
        <v/>
      </c>
      <c r="D62" s="30">
        <f>IF(Inserimento!H62="","",Inserimento!H62)</f>
        <v/>
      </c>
      <c r="E62" s="30">
        <f>IF(Inserimento!H62="","",IF(Inserimento!I62="22%",Inserimento!H62/1.22,IF(Inserimento!I62="10%",Inserimento!H62/1.10,IF(Inserimento!I62="4%",Inserimento!H62/1.04,Inserimento!H62))))</f>
        <v/>
      </c>
      <c r="F62" s="30">
        <f>IF(Inserimento!G62="","",Inserimento!G62)</f>
        <v/>
      </c>
      <c r="G62" s="30">
        <f>IF(E62="","",E62*Inserimento!J62)</f>
        <v/>
      </c>
      <c r="H62" s="30">
        <f>IF(Inserimento!K62="","",Inserimento!K62)</f>
        <v/>
      </c>
      <c r="I62" s="30">
        <f>IF(Inserimento!L62="","",Inserimento!L62)</f>
        <v/>
      </c>
      <c r="J62" s="30">
        <f>IF(Inserimento!M62="","",Inserimento!M62)</f>
        <v/>
      </c>
      <c r="K62" s="30">
        <f>IF(Inserimento!N62="","",Inserimento!N62)</f>
        <v/>
      </c>
      <c r="L62" s="30">
        <f>IF(Inserimento!O62="","",Inserimento!O62)</f>
        <v/>
      </c>
      <c r="M62" s="30">
        <f>IF(Inserimento!P62="","",Inserimento!P62)</f>
        <v/>
      </c>
      <c r="N62" s="30">
        <f>IF(A62="","",SUM(F62,G62,H62,I62,J62,K62,L62,M62))</f>
        <v/>
      </c>
      <c r="O62" s="30">
        <f>IF(E62="","",E62-N62)</f>
        <v/>
      </c>
      <c r="P62" s="31">
        <f>IF(E62=0,"",IF(E62="","",O62/E62))</f>
        <v/>
      </c>
      <c r="Q62" s="30">
        <f>IF(O62="","",O62*Inserimento!Q62)</f>
        <v/>
      </c>
      <c r="R62" s="30">
        <f>IF(1-Inserimento!J62=0,"",IF(N62="","",SUM(F62,H62,I62,J62,K62,L62,M62)/(1-Inserimento!J62)))</f>
        <v/>
      </c>
      <c r="S62" s="8">
        <f>IF(P62="","",IF(P62&gt;=Parametri!$C$29,"OK",IF(P62&gt;=Parametri!$C$30,"ATTENZIONE","CRITICO")))</f>
        <v/>
      </c>
      <c r="T62" s="32">
        <f>IF(Inserimento!T62="","",TODAY()-Inserimento!T62)</f>
        <v/>
      </c>
      <c r="U62" s="8">
        <f>IF(S62="","",IF(AND(S62="CRITICO",T62&gt;Parametri!$C$31),"RIORDINO",IF(T62&gt;Parametri!$C$31,"VERIFICA","")))</f>
        <v/>
      </c>
    </row>
    <row r="63" ht="18" customHeight="1">
      <c r="A63" s="13">
        <f>IF(Inserimento!A63="","",Inserimento!A63)</f>
        <v/>
      </c>
      <c r="B63" s="13">
        <f>IF(Inserimento!C63="","",Inserimento!C63)</f>
        <v/>
      </c>
      <c r="C63" s="13">
        <f>IF(Inserimento!D63="","",Inserimento!D63)</f>
        <v/>
      </c>
      <c r="D63" s="27">
        <f>IF(Inserimento!H63="","",Inserimento!H63)</f>
        <v/>
      </c>
      <c r="E63" s="27">
        <f>IF(Inserimento!H63="","",IF(Inserimento!I63="22%",Inserimento!H63/1.22,IF(Inserimento!I63="10%",Inserimento!H63/1.10,IF(Inserimento!I63="4%",Inserimento!H63/1.04,Inserimento!H63))))</f>
        <v/>
      </c>
      <c r="F63" s="27">
        <f>IF(Inserimento!G63="","",Inserimento!G63)</f>
        <v/>
      </c>
      <c r="G63" s="27">
        <f>IF(E63="","",E63*Inserimento!J63)</f>
        <v/>
      </c>
      <c r="H63" s="27">
        <f>IF(Inserimento!K63="","",Inserimento!K63)</f>
        <v/>
      </c>
      <c r="I63" s="27">
        <f>IF(Inserimento!L63="","",Inserimento!L63)</f>
        <v/>
      </c>
      <c r="J63" s="27">
        <f>IF(Inserimento!M63="","",Inserimento!M63)</f>
        <v/>
      </c>
      <c r="K63" s="27">
        <f>IF(Inserimento!N63="","",Inserimento!N63)</f>
        <v/>
      </c>
      <c r="L63" s="27">
        <f>IF(Inserimento!O63="","",Inserimento!O63)</f>
        <v/>
      </c>
      <c r="M63" s="27">
        <f>IF(Inserimento!P63="","",Inserimento!P63)</f>
        <v/>
      </c>
      <c r="N63" s="27">
        <f>IF(A63="","",SUM(F63,G63,H63,I63,J63,K63,L63,M63))</f>
        <v/>
      </c>
      <c r="O63" s="27">
        <f>IF(E63="","",E63-N63)</f>
        <v/>
      </c>
      <c r="P63" s="28">
        <f>IF(E63=0,"",IF(E63="","",O63/E63))</f>
        <v/>
      </c>
      <c r="Q63" s="27">
        <f>IF(O63="","",O63*Inserimento!Q63)</f>
        <v/>
      </c>
      <c r="R63" s="27">
        <f>IF(1-Inserimento!J63=0,"",IF(N63="","",SUM(F63,H63,I63,J63,K63,L63,M63)/(1-Inserimento!J63)))</f>
        <v/>
      </c>
      <c r="S63" s="13">
        <f>IF(P63="","",IF(P63&gt;=Parametri!$C$29,"OK",IF(P63&gt;=Parametri!$C$30,"ATTENZIONE","CRITICO")))</f>
        <v/>
      </c>
      <c r="T63" s="29">
        <f>IF(Inserimento!T63="","",TODAY()-Inserimento!T63)</f>
        <v/>
      </c>
      <c r="U63" s="13">
        <f>IF(S63="","",IF(AND(S63="CRITICO",T63&gt;Parametri!$C$31),"RIORDINO",IF(T63&gt;Parametri!$C$31,"VERIFICA","")))</f>
        <v/>
      </c>
    </row>
    <row r="64" ht="18" customHeight="1">
      <c r="A64" s="8">
        <f>IF(Inserimento!A64="","",Inserimento!A64)</f>
        <v/>
      </c>
      <c r="B64" s="8">
        <f>IF(Inserimento!C64="","",Inserimento!C64)</f>
        <v/>
      </c>
      <c r="C64" s="8">
        <f>IF(Inserimento!D64="","",Inserimento!D64)</f>
        <v/>
      </c>
      <c r="D64" s="30">
        <f>IF(Inserimento!H64="","",Inserimento!H64)</f>
        <v/>
      </c>
      <c r="E64" s="30">
        <f>IF(Inserimento!H64="","",IF(Inserimento!I64="22%",Inserimento!H64/1.22,IF(Inserimento!I64="10%",Inserimento!H64/1.10,IF(Inserimento!I64="4%",Inserimento!H64/1.04,Inserimento!H64))))</f>
        <v/>
      </c>
      <c r="F64" s="30">
        <f>IF(Inserimento!G64="","",Inserimento!G64)</f>
        <v/>
      </c>
      <c r="G64" s="30">
        <f>IF(E64="","",E64*Inserimento!J64)</f>
        <v/>
      </c>
      <c r="H64" s="30">
        <f>IF(Inserimento!K64="","",Inserimento!K64)</f>
        <v/>
      </c>
      <c r="I64" s="30">
        <f>IF(Inserimento!L64="","",Inserimento!L64)</f>
        <v/>
      </c>
      <c r="J64" s="30">
        <f>IF(Inserimento!M64="","",Inserimento!M64)</f>
        <v/>
      </c>
      <c r="K64" s="30">
        <f>IF(Inserimento!N64="","",Inserimento!N64)</f>
        <v/>
      </c>
      <c r="L64" s="30">
        <f>IF(Inserimento!O64="","",Inserimento!O64)</f>
        <v/>
      </c>
      <c r="M64" s="30">
        <f>IF(Inserimento!P64="","",Inserimento!P64)</f>
        <v/>
      </c>
      <c r="N64" s="30">
        <f>IF(A64="","",SUM(F64,G64,H64,I64,J64,K64,L64,M64))</f>
        <v/>
      </c>
      <c r="O64" s="30">
        <f>IF(E64="","",E64-N64)</f>
        <v/>
      </c>
      <c r="P64" s="31">
        <f>IF(E64=0,"",IF(E64="","",O64/E64))</f>
        <v/>
      </c>
      <c r="Q64" s="30">
        <f>IF(O64="","",O64*Inserimento!Q64)</f>
        <v/>
      </c>
      <c r="R64" s="30">
        <f>IF(1-Inserimento!J64=0,"",IF(N64="","",SUM(F64,H64,I64,J64,K64,L64,M64)/(1-Inserimento!J64)))</f>
        <v/>
      </c>
      <c r="S64" s="8">
        <f>IF(P64="","",IF(P64&gt;=Parametri!$C$29,"OK",IF(P64&gt;=Parametri!$C$30,"ATTENZIONE","CRITICO")))</f>
        <v/>
      </c>
      <c r="T64" s="32">
        <f>IF(Inserimento!T64="","",TODAY()-Inserimento!T64)</f>
        <v/>
      </c>
      <c r="U64" s="8">
        <f>IF(S64="","",IF(AND(S64="CRITICO",T64&gt;Parametri!$C$31),"RIORDINO",IF(T64&gt;Parametri!$C$31,"VERIFICA","")))</f>
        <v/>
      </c>
    </row>
    <row r="65" ht="18" customHeight="1">
      <c r="A65" s="13">
        <f>IF(Inserimento!A65="","",Inserimento!A65)</f>
        <v/>
      </c>
      <c r="B65" s="13">
        <f>IF(Inserimento!C65="","",Inserimento!C65)</f>
        <v/>
      </c>
      <c r="C65" s="13">
        <f>IF(Inserimento!D65="","",Inserimento!D65)</f>
        <v/>
      </c>
      <c r="D65" s="27">
        <f>IF(Inserimento!H65="","",Inserimento!H65)</f>
        <v/>
      </c>
      <c r="E65" s="27">
        <f>IF(Inserimento!H65="","",IF(Inserimento!I65="22%",Inserimento!H65/1.22,IF(Inserimento!I65="10%",Inserimento!H65/1.10,IF(Inserimento!I65="4%",Inserimento!H65/1.04,Inserimento!H65))))</f>
        <v/>
      </c>
      <c r="F65" s="27">
        <f>IF(Inserimento!G65="","",Inserimento!G65)</f>
        <v/>
      </c>
      <c r="G65" s="27">
        <f>IF(E65="","",E65*Inserimento!J65)</f>
        <v/>
      </c>
      <c r="H65" s="27">
        <f>IF(Inserimento!K65="","",Inserimento!K65)</f>
        <v/>
      </c>
      <c r="I65" s="27">
        <f>IF(Inserimento!L65="","",Inserimento!L65)</f>
        <v/>
      </c>
      <c r="J65" s="27">
        <f>IF(Inserimento!M65="","",Inserimento!M65)</f>
        <v/>
      </c>
      <c r="K65" s="27">
        <f>IF(Inserimento!N65="","",Inserimento!N65)</f>
        <v/>
      </c>
      <c r="L65" s="27">
        <f>IF(Inserimento!O65="","",Inserimento!O65)</f>
        <v/>
      </c>
      <c r="M65" s="27">
        <f>IF(Inserimento!P65="","",Inserimento!P65)</f>
        <v/>
      </c>
      <c r="N65" s="27">
        <f>IF(A65="","",SUM(F65,G65,H65,I65,J65,K65,L65,M65))</f>
        <v/>
      </c>
      <c r="O65" s="27">
        <f>IF(E65="","",E65-N65)</f>
        <v/>
      </c>
      <c r="P65" s="28">
        <f>IF(E65=0,"",IF(E65="","",O65/E65))</f>
        <v/>
      </c>
      <c r="Q65" s="27">
        <f>IF(O65="","",O65*Inserimento!Q65)</f>
        <v/>
      </c>
      <c r="R65" s="27">
        <f>IF(1-Inserimento!J65=0,"",IF(N65="","",SUM(F65,H65,I65,J65,K65,L65,M65)/(1-Inserimento!J65)))</f>
        <v/>
      </c>
      <c r="S65" s="13">
        <f>IF(P65="","",IF(P65&gt;=Parametri!$C$29,"OK",IF(P65&gt;=Parametri!$C$30,"ATTENZIONE","CRITICO")))</f>
        <v/>
      </c>
      <c r="T65" s="29">
        <f>IF(Inserimento!T65="","",TODAY()-Inserimento!T65)</f>
        <v/>
      </c>
      <c r="U65" s="13">
        <f>IF(S65="","",IF(AND(S65="CRITICO",T65&gt;Parametri!$C$31),"RIORDINO",IF(T65&gt;Parametri!$C$31,"VERIFICA","")))</f>
        <v/>
      </c>
    </row>
    <row r="66" ht="18" customHeight="1">
      <c r="A66" s="8">
        <f>IF(Inserimento!A66="","",Inserimento!A66)</f>
        <v/>
      </c>
      <c r="B66" s="8">
        <f>IF(Inserimento!C66="","",Inserimento!C66)</f>
        <v/>
      </c>
      <c r="C66" s="8">
        <f>IF(Inserimento!D66="","",Inserimento!D66)</f>
        <v/>
      </c>
      <c r="D66" s="30">
        <f>IF(Inserimento!H66="","",Inserimento!H66)</f>
        <v/>
      </c>
      <c r="E66" s="30">
        <f>IF(Inserimento!H66="","",IF(Inserimento!I66="22%",Inserimento!H66/1.22,IF(Inserimento!I66="10%",Inserimento!H66/1.10,IF(Inserimento!I66="4%",Inserimento!H66/1.04,Inserimento!H66))))</f>
        <v/>
      </c>
      <c r="F66" s="30">
        <f>IF(Inserimento!G66="","",Inserimento!G66)</f>
        <v/>
      </c>
      <c r="G66" s="30">
        <f>IF(E66="","",E66*Inserimento!J66)</f>
        <v/>
      </c>
      <c r="H66" s="30">
        <f>IF(Inserimento!K66="","",Inserimento!K66)</f>
        <v/>
      </c>
      <c r="I66" s="30">
        <f>IF(Inserimento!L66="","",Inserimento!L66)</f>
        <v/>
      </c>
      <c r="J66" s="30">
        <f>IF(Inserimento!M66="","",Inserimento!M66)</f>
        <v/>
      </c>
      <c r="K66" s="30">
        <f>IF(Inserimento!N66="","",Inserimento!N66)</f>
        <v/>
      </c>
      <c r="L66" s="30">
        <f>IF(Inserimento!O66="","",Inserimento!O66)</f>
        <v/>
      </c>
      <c r="M66" s="30">
        <f>IF(Inserimento!P66="","",Inserimento!P66)</f>
        <v/>
      </c>
      <c r="N66" s="30">
        <f>IF(A66="","",SUM(F66,G66,H66,I66,J66,K66,L66,M66))</f>
        <v/>
      </c>
      <c r="O66" s="30">
        <f>IF(E66="","",E66-N66)</f>
        <v/>
      </c>
      <c r="P66" s="31">
        <f>IF(E66=0,"",IF(E66="","",O66/E66))</f>
        <v/>
      </c>
      <c r="Q66" s="30">
        <f>IF(O66="","",O66*Inserimento!Q66)</f>
        <v/>
      </c>
      <c r="R66" s="30">
        <f>IF(1-Inserimento!J66=0,"",IF(N66="","",SUM(F66,H66,I66,J66,K66,L66,M66)/(1-Inserimento!J66)))</f>
        <v/>
      </c>
      <c r="S66" s="8">
        <f>IF(P66="","",IF(P66&gt;=Parametri!$C$29,"OK",IF(P66&gt;=Parametri!$C$30,"ATTENZIONE","CRITICO")))</f>
        <v/>
      </c>
      <c r="T66" s="32">
        <f>IF(Inserimento!T66="","",TODAY()-Inserimento!T66)</f>
        <v/>
      </c>
      <c r="U66" s="8">
        <f>IF(S66="","",IF(AND(S66="CRITICO",T66&gt;Parametri!$C$31),"RIORDINO",IF(T66&gt;Parametri!$C$31,"VERIFICA","")))</f>
        <v/>
      </c>
    </row>
    <row r="67" ht="18" customHeight="1">
      <c r="A67" s="13">
        <f>IF(Inserimento!A67="","",Inserimento!A67)</f>
        <v/>
      </c>
      <c r="B67" s="13">
        <f>IF(Inserimento!C67="","",Inserimento!C67)</f>
        <v/>
      </c>
      <c r="C67" s="13">
        <f>IF(Inserimento!D67="","",Inserimento!D67)</f>
        <v/>
      </c>
      <c r="D67" s="27">
        <f>IF(Inserimento!H67="","",Inserimento!H67)</f>
        <v/>
      </c>
      <c r="E67" s="27">
        <f>IF(Inserimento!H67="","",IF(Inserimento!I67="22%",Inserimento!H67/1.22,IF(Inserimento!I67="10%",Inserimento!H67/1.10,IF(Inserimento!I67="4%",Inserimento!H67/1.04,Inserimento!H67))))</f>
        <v/>
      </c>
      <c r="F67" s="27">
        <f>IF(Inserimento!G67="","",Inserimento!G67)</f>
        <v/>
      </c>
      <c r="G67" s="27">
        <f>IF(E67="","",E67*Inserimento!J67)</f>
        <v/>
      </c>
      <c r="H67" s="27">
        <f>IF(Inserimento!K67="","",Inserimento!K67)</f>
        <v/>
      </c>
      <c r="I67" s="27">
        <f>IF(Inserimento!L67="","",Inserimento!L67)</f>
        <v/>
      </c>
      <c r="J67" s="27">
        <f>IF(Inserimento!M67="","",Inserimento!M67)</f>
        <v/>
      </c>
      <c r="K67" s="27">
        <f>IF(Inserimento!N67="","",Inserimento!N67)</f>
        <v/>
      </c>
      <c r="L67" s="27">
        <f>IF(Inserimento!O67="","",Inserimento!O67)</f>
        <v/>
      </c>
      <c r="M67" s="27">
        <f>IF(Inserimento!P67="","",Inserimento!P67)</f>
        <v/>
      </c>
      <c r="N67" s="27">
        <f>IF(A67="","",SUM(F67,G67,H67,I67,J67,K67,L67,M67))</f>
        <v/>
      </c>
      <c r="O67" s="27">
        <f>IF(E67="","",E67-N67)</f>
        <v/>
      </c>
      <c r="P67" s="28">
        <f>IF(E67=0,"",IF(E67="","",O67/E67))</f>
        <v/>
      </c>
      <c r="Q67" s="27">
        <f>IF(O67="","",O67*Inserimento!Q67)</f>
        <v/>
      </c>
      <c r="R67" s="27">
        <f>IF(1-Inserimento!J67=0,"",IF(N67="","",SUM(F67,H67,I67,J67,K67,L67,M67)/(1-Inserimento!J67)))</f>
        <v/>
      </c>
      <c r="S67" s="13">
        <f>IF(P67="","",IF(P67&gt;=Parametri!$C$29,"OK",IF(P67&gt;=Parametri!$C$30,"ATTENZIONE","CRITICO")))</f>
        <v/>
      </c>
      <c r="T67" s="29">
        <f>IF(Inserimento!T67="","",TODAY()-Inserimento!T67)</f>
        <v/>
      </c>
      <c r="U67" s="13">
        <f>IF(S67="","",IF(AND(S67="CRITICO",T67&gt;Parametri!$C$31),"RIORDINO",IF(T67&gt;Parametri!$C$31,"VERIFICA","")))</f>
        <v/>
      </c>
    </row>
    <row r="68" ht="18" customHeight="1">
      <c r="A68" s="8">
        <f>IF(Inserimento!A68="","",Inserimento!A68)</f>
        <v/>
      </c>
      <c r="B68" s="8">
        <f>IF(Inserimento!C68="","",Inserimento!C68)</f>
        <v/>
      </c>
      <c r="C68" s="8">
        <f>IF(Inserimento!D68="","",Inserimento!D68)</f>
        <v/>
      </c>
      <c r="D68" s="30">
        <f>IF(Inserimento!H68="","",Inserimento!H68)</f>
        <v/>
      </c>
      <c r="E68" s="30">
        <f>IF(Inserimento!H68="","",IF(Inserimento!I68="22%",Inserimento!H68/1.22,IF(Inserimento!I68="10%",Inserimento!H68/1.10,IF(Inserimento!I68="4%",Inserimento!H68/1.04,Inserimento!H68))))</f>
        <v/>
      </c>
      <c r="F68" s="30">
        <f>IF(Inserimento!G68="","",Inserimento!G68)</f>
        <v/>
      </c>
      <c r="G68" s="30">
        <f>IF(E68="","",E68*Inserimento!J68)</f>
        <v/>
      </c>
      <c r="H68" s="30">
        <f>IF(Inserimento!K68="","",Inserimento!K68)</f>
        <v/>
      </c>
      <c r="I68" s="30">
        <f>IF(Inserimento!L68="","",Inserimento!L68)</f>
        <v/>
      </c>
      <c r="J68" s="30">
        <f>IF(Inserimento!M68="","",Inserimento!M68)</f>
        <v/>
      </c>
      <c r="K68" s="30">
        <f>IF(Inserimento!N68="","",Inserimento!N68)</f>
        <v/>
      </c>
      <c r="L68" s="30">
        <f>IF(Inserimento!O68="","",Inserimento!O68)</f>
        <v/>
      </c>
      <c r="M68" s="30">
        <f>IF(Inserimento!P68="","",Inserimento!P68)</f>
        <v/>
      </c>
      <c r="N68" s="30">
        <f>IF(A68="","",SUM(F68,G68,H68,I68,J68,K68,L68,M68))</f>
        <v/>
      </c>
      <c r="O68" s="30">
        <f>IF(E68="","",E68-N68)</f>
        <v/>
      </c>
      <c r="P68" s="31">
        <f>IF(E68=0,"",IF(E68="","",O68/E68))</f>
        <v/>
      </c>
      <c r="Q68" s="30">
        <f>IF(O68="","",O68*Inserimento!Q68)</f>
        <v/>
      </c>
      <c r="R68" s="30">
        <f>IF(1-Inserimento!J68=0,"",IF(N68="","",SUM(F68,H68,I68,J68,K68,L68,M68)/(1-Inserimento!J68)))</f>
        <v/>
      </c>
      <c r="S68" s="8">
        <f>IF(P68="","",IF(P68&gt;=Parametri!$C$29,"OK",IF(P68&gt;=Parametri!$C$30,"ATTENZIONE","CRITICO")))</f>
        <v/>
      </c>
      <c r="T68" s="32">
        <f>IF(Inserimento!T68="","",TODAY()-Inserimento!T68)</f>
        <v/>
      </c>
      <c r="U68" s="8">
        <f>IF(S68="","",IF(AND(S68="CRITICO",T68&gt;Parametri!$C$31),"RIORDINO",IF(T68&gt;Parametri!$C$31,"VERIFICA","")))</f>
        <v/>
      </c>
    </row>
    <row r="69" ht="18" customHeight="1">
      <c r="A69" s="13">
        <f>IF(Inserimento!A69="","",Inserimento!A69)</f>
        <v/>
      </c>
      <c r="B69" s="13">
        <f>IF(Inserimento!C69="","",Inserimento!C69)</f>
        <v/>
      </c>
      <c r="C69" s="13">
        <f>IF(Inserimento!D69="","",Inserimento!D69)</f>
        <v/>
      </c>
      <c r="D69" s="27">
        <f>IF(Inserimento!H69="","",Inserimento!H69)</f>
        <v/>
      </c>
      <c r="E69" s="27">
        <f>IF(Inserimento!H69="","",IF(Inserimento!I69="22%",Inserimento!H69/1.22,IF(Inserimento!I69="10%",Inserimento!H69/1.10,IF(Inserimento!I69="4%",Inserimento!H69/1.04,Inserimento!H69))))</f>
        <v/>
      </c>
      <c r="F69" s="27">
        <f>IF(Inserimento!G69="","",Inserimento!G69)</f>
        <v/>
      </c>
      <c r="G69" s="27">
        <f>IF(E69="","",E69*Inserimento!J69)</f>
        <v/>
      </c>
      <c r="H69" s="27">
        <f>IF(Inserimento!K69="","",Inserimento!K69)</f>
        <v/>
      </c>
      <c r="I69" s="27">
        <f>IF(Inserimento!L69="","",Inserimento!L69)</f>
        <v/>
      </c>
      <c r="J69" s="27">
        <f>IF(Inserimento!M69="","",Inserimento!M69)</f>
        <v/>
      </c>
      <c r="K69" s="27">
        <f>IF(Inserimento!N69="","",Inserimento!N69)</f>
        <v/>
      </c>
      <c r="L69" s="27">
        <f>IF(Inserimento!O69="","",Inserimento!O69)</f>
        <v/>
      </c>
      <c r="M69" s="27">
        <f>IF(Inserimento!P69="","",Inserimento!P69)</f>
        <v/>
      </c>
      <c r="N69" s="27">
        <f>IF(A69="","",SUM(F69,G69,H69,I69,J69,K69,L69,M69))</f>
        <v/>
      </c>
      <c r="O69" s="27">
        <f>IF(E69="","",E69-N69)</f>
        <v/>
      </c>
      <c r="P69" s="28">
        <f>IF(E69=0,"",IF(E69="","",O69/E69))</f>
        <v/>
      </c>
      <c r="Q69" s="27">
        <f>IF(O69="","",O69*Inserimento!Q69)</f>
        <v/>
      </c>
      <c r="R69" s="27">
        <f>IF(1-Inserimento!J69=0,"",IF(N69="","",SUM(F69,H69,I69,J69,K69,L69,M69)/(1-Inserimento!J69)))</f>
        <v/>
      </c>
      <c r="S69" s="13">
        <f>IF(P69="","",IF(P69&gt;=Parametri!$C$29,"OK",IF(P69&gt;=Parametri!$C$30,"ATTENZIONE","CRITICO")))</f>
        <v/>
      </c>
      <c r="T69" s="29">
        <f>IF(Inserimento!T69="","",TODAY()-Inserimento!T69)</f>
        <v/>
      </c>
      <c r="U69" s="13">
        <f>IF(S69="","",IF(AND(S69="CRITICO",T69&gt;Parametri!$C$31),"RIORDINO",IF(T69&gt;Parametri!$C$31,"VERIFICA","")))</f>
        <v/>
      </c>
    </row>
    <row r="70" ht="18" customHeight="1">
      <c r="A70" s="8">
        <f>IF(Inserimento!A70="","",Inserimento!A70)</f>
        <v/>
      </c>
      <c r="B70" s="8">
        <f>IF(Inserimento!C70="","",Inserimento!C70)</f>
        <v/>
      </c>
      <c r="C70" s="8">
        <f>IF(Inserimento!D70="","",Inserimento!D70)</f>
        <v/>
      </c>
      <c r="D70" s="30">
        <f>IF(Inserimento!H70="","",Inserimento!H70)</f>
        <v/>
      </c>
      <c r="E70" s="30">
        <f>IF(Inserimento!H70="","",IF(Inserimento!I70="22%",Inserimento!H70/1.22,IF(Inserimento!I70="10%",Inserimento!H70/1.10,IF(Inserimento!I70="4%",Inserimento!H70/1.04,Inserimento!H70))))</f>
        <v/>
      </c>
      <c r="F70" s="30">
        <f>IF(Inserimento!G70="","",Inserimento!G70)</f>
        <v/>
      </c>
      <c r="G70" s="30">
        <f>IF(E70="","",E70*Inserimento!J70)</f>
        <v/>
      </c>
      <c r="H70" s="30">
        <f>IF(Inserimento!K70="","",Inserimento!K70)</f>
        <v/>
      </c>
      <c r="I70" s="30">
        <f>IF(Inserimento!L70="","",Inserimento!L70)</f>
        <v/>
      </c>
      <c r="J70" s="30">
        <f>IF(Inserimento!M70="","",Inserimento!M70)</f>
        <v/>
      </c>
      <c r="K70" s="30">
        <f>IF(Inserimento!N70="","",Inserimento!N70)</f>
        <v/>
      </c>
      <c r="L70" s="30">
        <f>IF(Inserimento!O70="","",Inserimento!O70)</f>
        <v/>
      </c>
      <c r="M70" s="30">
        <f>IF(Inserimento!P70="","",Inserimento!P70)</f>
        <v/>
      </c>
      <c r="N70" s="30">
        <f>IF(A70="","",SUM(F70,G70,H70,I70,J70,K70,L70,M70))</f>
        <v/>
      </c>
      <c r="O70" s="30">
        <f>IF(E70="","",E70-N70)</f>
        <v/>
      </c>
      <c r="P70" s="31">
        <f>IF(E70=0,"",IF(E70="","",O70/E70))</f>
        <v/>
      </c>
      <c r="Q70" s="30">
        <f>IF(O70="","",O70*Inserimento!Q70)</f>
        <v/>
      </c>
      <c r="R70" s="30">
        <f>IF(1-Inserimento!J70=0,"",IF(N70="","",SUM(F70,H70,I70,J70,K70,L70,M70)/(1-Inserimento!J70)))</f>
        <v/>
      </c>
      <c r="S70" s="8">
        <f>IF(P70="","",IF(P70&gt;=Parametri!$C$29,"OK",IF(P70&gt;=Parametri!$C$30,"ATTENZIONE","CRITICO")))</f>
        <v/>
      </c>
      <c r="T70" s="32">
        <f>IF(Inserimento!T70="","",TODAY()-Inserimento!T70)</f>
        <v/>
      </c>
      <c r="U70" s="8">
        <f>IF(S70="","",IF(AND(S70="CRITICO",T70&gt;Parametri!$C$31),"RIORDINO",IF(T70&gt;Parametri!$C$31,"VERIFICA","")))</f>
        <v/>
      </c>
    </row>
    <row r="71" ht="18" customHeight="1">
      <c r="A71" s="13">
        <f>IF(Inserimento!A71="","",Inserimento!A71)</f>
        <v/>
      </c>
      <c r="B71" s="13">
        <f>IF(Inserimento!C71="","",Inserimento!C71)</f>
        <v/>
      </c>
      <c r="C71" s="13">
        <f>IF(Inserimento!D71="","",Inserimento!D71)</f>
        <v/>
      </c>
      <c r="D71" s="27">
        <f>IF(Inserimento!H71="","",Inserimento!H71)</f>
        <v/>
      </c>
      <c r="E71" s="27">
        <f>IF(Inserimento!H71="","",IF(Inserimento!I71="22%",Inserimento!H71/1.22,IF(Inserimento!I71="10%",Inserimento!H71/1.10,IF(Inserimento!I71="4%",Inserimento!H71/1.04,Inserimento!H71))))</f>
        <v/>
      </c>
      <c r="F71" s="27">
        <f>IF(Inserimento!G71="","",Inserimento!G71)</f>
        <v/>
      </c>
      <c r="G71" s="27">
        <f>IF(E71="","",E71*Inserimento!J71)</f>
        <v/>
      </c>
      <c r="H71" s="27">
        <f>IF(Inserimento!K71="","",Inserimento!K71)</f>
        <v/>
      </c>
      <c r="I71" s="27">
        <f>IF(Inserimento!L71="","",Inserimento!L71)</f>
        <v/>
      </c>
      <c r="J71" s="27">
        <f>IF(Inserimento!M71="","",Inserimento!M71)</f>
        <v/>
      </c>
      <c r="K71" s="27">
        <f>IF(Inserimento!N71="","",Inserimento!N71)</f>
        <v/>
      </c>
      <c r="L71" s="27">
        <f>IF(Inserimento!O71="","",Inserimento!O71)</f>
        <v/>
      </c>
      <c r="M71" s="27">
        <f>IF(Inserimento!P71="","",Inserimento!P71)</f>
        <v/>
      </c>
      <c r="N71" s="27">
        <f>IF(A71="","",SUM(F71,G71,H71,I71,J71,K71,L71,M71))</f>
        <v/>
      </c>
      <c r="O71" s="27">
        <f>IF(E71="","",E71-N71)</f>
        <v/>
      </c>
      <c r="P71" s="28">
        <f>IF(E71=0,"",IF(E71="","",O71/E71))</f>
        <v/>
      </c>
      <c r="Q71" s="27">
        <f>IF(O71="","",O71*Inserimento!Q71)</f>
        <v/>
      </c>
      <c r="R71" s="27">
        <f>IF(1-Inserimento!J71=0,"",IF(N71="","",SUM(F71,H71,I71,J71,K71,L71,M71)/(1-Inserimento!J71)))</f>
        <v/>
      </c>
      <c r="S71" s="13">
        <f>IF(P71="","",IF(P71&gt;=Parametri!$C$29,"OK",IF(P71&gt;=Parametri!$C$30,"ATTENZIONE","CRITICO")))</f>
        <v/>
      </c>
      <c r="T71" s="29">
        <f>IF(Inserimento!T71="","",TODAY()-Inserimento!T71)</f>
        <v/>
      </c>
      <c r="U71" s="13">
        <f>IF(S71="","",IF(AND(S71="CRITICO",T71&gt;Parametri!$C$31),"RIORDINO",IF(T71&gt;Parametri!$C$31,"VERIFICA","")))</f>
        <v/>
      </c>
    </row>
    <row r="72" ht="18" customHeight="1">
      <c r="A72" s="8">
        <f>IF(Inserimento!A72="","",Inserimento!A72)</f>
        <v/>
      </c>
      <c r="B72" s="8">
        <f>IF(Inserimento!C72="","",Inserimento!C72)</f>
        <v/>
      </c>
      <c r="C72" s="8">
        <f>IF(Inserimento!D72="","",Inserimento!D72)</f>
        <v/>
      </c>
      <c r="D72" s="30">
        <f>IF(Inserimento!H72="","",Inserimento!H72)</f>
        <v/>
      </c>
      <c r="E72" s="30">
        <f>IF(Inserimento!H72="","",IF(Inserimento!I72="22%",Inserimento!H72/1.22,IF(Inserimento!I72="10%",Inserimento!H72/1.10,IF(Inserimento!I72="4%",Inserimento!H72/1.04,Inserimento!H72))))</f>
        <v/>
      </c>
      <c r="F72" s="30">
        <f>IF(Inserimento!G72="","",Inserimento!G72)</f>
        <v/>
      </c>
      <c r="G72" s="30">
        <f>IF(E72="","",E72*Inserimento!J72)</f>
        <v/>
      </c>
      <c r="H72" s="30">
        <f>IF(Inserimento!K72="","",Inserimento!K72)</f>
        <v/>
      </c>
      <c r="I72" s="30">
        <f>IF(Inserimento!L72="","",Inserimento!L72)</f>
        <v/>
      </c>
      <c r="J72" s="30">
        <f>IF(Inserimento!M72="","",Inserimento!M72)</f>
        <v/>
      </c>
      <c r="K72" s="30">
        <f>IF(Inserimento!N72="","",Inserimento!N72)</f>
        <v/>
      </c>
      <c r="L72" s="30">
        <f>IF(Inserimento!O72="","",Inserimento!O72)</f>
        <v/>
      </c>
      <c r="M72" s="30">
        <f>IF(Inserimento!P72="","",Inserimento!P72)</f>
        <v/>
      </c>
      <c r="N72" s="30">
        <f>IF(A72="","",SUM(F72,G72,H72,I72,J72,K72,L72,M72))</f>
        <v/>
      </c>
      <c r="O72" s="30">
        <f>IF(E72="","",E72-N72)</f>
        <v/>
      </c>
      <c r="P72" s="31">
        <f>IF(E72=0,"",IF(E72="","",O72/E72))</f>
        <v/>
      </c>
      <c r="Q72" s="30">
        <f>IF(O72="","",O72*Inserimento!Q72)</f>
        <v/>
      </c>
      <c r="R72" s="30">
        <f>IF(1-Inserimento!J72=0,"",IF(N72="","",SUM(F72,H72,I72,J72,K72,L72,M72)/(1-Inserimento!J72)))</f>
        <v/>
      </c>
      <c r="S72" s="8">
        <f>IF(P72="","",IF(P72&gt;=Parametri!$C$29,"OK",IF(P72&gt;=Parametri!$C$30,"ATTENZIONE","CRITICO")))</f>
        <v/>
      </c>
      <c r="T72" s="32">
        <f>IF(Inserimento!T72="","",TODAY()-Inserimento!T72)</f>
        <v/>
      </c>
      <c r="U72" s="8">
        <f>IF(S72="","",IF(AND(S72="CRITICO",T72&gt;Parametri!$C$31),"RIORDINO",IF(T72&gt;Parametri!$C$31,"VERIFICA","")))</f>
        <v/>
      </c>
    </row>
    <row r="73" ht="18" customHeight="1">
      <c r="A73" s="13">
        <f>IF(Inserimento!A73="","",Inserimento!A73)</f>
        <v/>
      </c>
      <c r="B73" s="13">
        <f>IF(Inserimento!C73="","",Inserimento!C73)</f>
        <v/>
      </c>
      <c r="C73" s="13">
        <f>IF(Inserimento!D73="","",Inserimento!D73)</f>
        <v/>
      </c>
      <c r="D73" s="27">
        <f>IF(Inserimento!H73="","",Inserimento!H73)</f>
        <v/>
      </c>
      <c r="E73" s="27">
        <f>IF(Inserimento!H73="","",IF(Inserimento!I73="22%",Inserimento!H73/1.22,IF(Inserimento!I73="10%",Inserimento!H73/1.10,IF(Inserimento!I73="4%",Inserimento!H73/1.04,Inserimento!H73))))</f>
        <v/>
      </c>
      <c r="F73" s="27">
        <f>IF(Inserimento!G73="","",Inserimento!G73)</f>
        <v/>
      </c>
      <c r="G73" s="27">
        <f>IF(E73="","",E73*Inserimento!J73)</f>
        <v/>
      </c>
      <c r="H73" s="27">
        <f>IF(Inserimento!K73="","",Inserimento!K73)</f>
        <v/>
      </c>
      <c r="I73" s="27">
        <f>IF(Inserimento!L73="","",Inserimento!L73)</f>
        <v/>
      </c>
      <c r="J73" s="27">
        <f>IF(Inserimento!M73="","",Inserimento!M73)</f>
        <v/>
      </c>
      <c r="K73" s="27">
        <f>IF(Inserimento!N73="","",Inserimento!N73)</f>
        <v/>
      </c>
      <c r="L73" s="27">
        <f>IF(Inserimento!O73="","",Inserimento!O73)</f>
        <v/>
      </c>
      <c r="M73" s="27">
        <f>IF(Inserimento!P73="","",Inserimento!P73)</f>
        <v/>
      </c>
      <c r="N73" s="27">
        <f>IF(A73="","",SUM(F73,G73,H73,I73,J73,K73,L73,M73))</f>
        <v/>
      </c>
      <c r="O73" s="27">
        <f>IF(E73="","",E73-N73)</f>
        <v/>
      </c>
      <c r="P73" s="28">
        <f>IF(E73=0,"",IF(E73="","",O73/E73))</f>
        <v/>
      </c>
      <c r="Q73" s="27">
        <f>IF(O73="","",O73*Inserimento!Q73)</f>
        <v/>
      </c>
      <c r="R73" s="27">
        <f>IF(1-Inserimento!J73=0,"",IF(N73="","",SUM(F73,H73,I73,J73,K73,L73,M73)/(1-Inserimento!J73)))</f>
        <v/>
      </c>
      <c r="S73" s="13">
        <f>IF(P73="","",IF(P73&gt;=Parametri!$C$29,"OK",IF(P73&gt;=Parametri!$C$30,"ATTENZIONE","CRITICO")))</f>
        <v/>
      </c>
      <c r="T73" s="29">
        <f>IF(Inserimento!T73="","",TODAY()-Inserimento!T73)</f>
        <v/>
      </c>
      <c r="U73" s="13">
        <f>IF(S73="","",IF(AND(S73="CRITICO",T73&gt;Parametri!$C$31),"RIORDINO",IF(T73&gt;Parametri!$C$31,"VERIFICA","")))</f>
        <v/>
      </c>
    </row>
    <row r="74" ht="18" customHeight="1">
      <c r="A74" s="8">
        <f>IF(Inserimento!A74="","",Inserimento!A74)</f>
        <v/>
      </c>
      <c r="B74" s="8">
        <f>IF(Inserimento!C74="","",Inserimento!C74)</f>
        <v/>
      </c>
      <c r="C74" s="8">
        <f>IF(Inserimento!D74="","",Inserimento!D74)</f>
        <v/>
      </c>
      <c r="D74" s="30">
        <f>IF(Inserimento!H74="","",Inserimento!H74)</f>
        <v/>
      </c>
      <c r="E74" s="30">
        <f>IF(Inserimento!H74="","",IF(Inserimento!I74="22%",Inserimento!H74/1.22,IF(Inserimento!I74="10%",Inserimento!H74/1.10,IF(Inserimento!I74="4%",Inserimento!H74/1.04,Inserimento!H74))))</f>
        <v/>
      </c>
      <c r="F74" s="30">
        <f>IF(Inserimento!G74="","",Inserimento!G74)</f>
        <v/>
      </c>
      <c r="G74" s="30">
        <f>IF(E74="","",E74*Inserimento!J74)</f>
        <v/>
      </c>
      <c r="H74" s="30">
        <f>IF(Inserimento!K74="","",Inserimento!K74)</f>
        <v/>
      </c>
      <c r="I74" s="30">
        <f>IF(Inserimento!L74="","",Inserimento!L74)</f>
        <v/>
      </c>
      <c r="J74" s="30">
        <f>IF(Inserimento!M74="","",Inserimento!M74)</f>
        <v/>
      </c>
      <c r="K74" s="30">
        <f>IF(Inserimento!N74="","",Inserimento!N74)</f>
        <v/>
      </c>
      <c r="L74" s="30">
        <f>IF(Inserimento!O74="","",Inserimento!O74)</f>
        <v/>
      </c>
      <c r="M74" s="30">
        <f>IF(Inserimento!P74="","",Inserimento!P74)</f>
        <v/>
      </c>
      <c r="N74" s="30">
        <f>IF(A74="","",SUM(F74,G74,H74,I74,J74,K74,L74,M74))</f>
        <v/>
      </c>
      <c r="O74" s="30">
        <f>IF(E74="","",E74-N74)</f>
        <v/>
      </c>
      <c r="P74" s="31">
        <f>IF(E74=0,"",IF(E74="","",O74/E74))</f>
        <v/>
      </c>
      <c r="Q74" s="30">
        <f>IF(O74="","",O74*Inserimento!Q74)</f>
        <v/>
      </c>
      <c r="R74" s="30">
        <f>IF(1-Inserimento!J74=0,"",IF(N74="","",SUM(F74,H74,I74,J74,K74,L74,M74)/(1-Inserimento!J74)))</f>
        <v/>
      </c>
      <c r="S74" s="8">
        <f>IF(P74="","",IF(P74&gt;=Parametri!$C$29,"OK",IF(P74&gt;=Parametri!$C$30,"ATTENZIONE","CRITICO")))</f>
        <v/>
      </c>
      <c r="T74" s="32">
        <f>IF(Inserimento!T74="","",TODAY()-Inserimento!T74)</f>
        <v/>
      </c>
      <c r="U74" s="8">
        <f>IF(S74="","",IF(AND(S74="CRITICO",T74&gt;Parametri!$C$31),"RIORDINO",IF(T74&gt;Parametri!$C$31,"VERIFICA","")))</f>
        <v/>
      </c>
    </row>
    <row r="75" ht="18" customHeight="1">
      <c r="A75" s="13">
        <f>IF(Inserimento!A75="","",Inserimento!A75)</f>
        <v/>
      </c>
      <c r="B75" s="13">
        <f>IF(Inserimento!C75="","",Inserimento!C75)</f>
        <v/>
      </c>
      <c r="C75" s="13">
        <f>IF(Inserimento!D75="","",Inserimento!D75)</f>
        <v/>
      </c>
      <c r="D75" s="27">
        <f>IF(Inserimento!H75="","",Inserimento!H75)</f>
        <v/>
      </c>
      <c r="E75" s="27">
        <f>IF(Inserimento!H75="","",IF(Inserimento!I75="22%",Inserimento!H75/1.22,IF(Inserimento!I75="10%",Inserimento!H75/1.10,IF(Inserimento!I75="4%",Inserimento!H75/1.04,Inserimento!H75))))</f>
        <v/>
      </c>
      <c r="F75" s="27">
        <f>IF(Inserimento!G75="","",Inserimento!G75)</f>
        <v/>
      </c>
      <c r="G75" s="27">
        <f>IF(E75="","",E75*Inserimento!J75)</f>
        <v/>
      </c>
      <c r="H75" s="27">
        <f>IF(Inserimento!K75="","",Inserimento!K75)</f>
        <v/>
      </c>
      <c r="I75" s="27">
        <f>IF(Inserimento!L75="","",Inserimento!L75)</f>
        <v/>
      </c>
      <c r="J75" s="27">
        <f>IF(Inserimento!M75="","",Inserimento!M75)</f>
        <v/>
      </c>
      <c r="K75" s="27">
        <f>IF(Inserimento!N75="","",Inserimento!N75)</f>
        <v/>
      </c>
      <c r="L75" s="27">
        <f>IF(Inserimento!O75="","",Inserimento!O75)</f>
        <v/>
      </c>
      <c r="M75" s="27">
        <f>IF(Inserimento!P75="","",Inserimento!P75)</f>
        <v/>
      </c>
      <c r="N75" s="27">
        <f>IF(A75="","",SUM(F75,G75,H75,I75,J75,K75,L75,M75))</f>
        <v/>
      </c>
      <c r="O75" s="27">
        <f>IF(E75="","",E75-N75)</f>
        <v/>
      </c>
      <c r="P75" s="28">
        <f>IF(E75=0,"",IF(E75="","",O75/E75))</f>
        <v/>
      </c>
      <c r="Q75" s="27">
        <f>IF(O75="","",O75*Inserimento!Q75)</f>
        <v/>
      </c>
      <c r="R75" s="27">
        <f>IF(1-Inserimento!J75=0,"",IF(N75="","",SUM(F75,H75,I75,J75,K75,L75,M75)/(1-Inserimento!J75)))</f>
        <v/>
      </c>
      <c r="S75" s="13">
        <f>IF(P75="","",IF(P75&gt;=Parametri!$C$29,"OK",IF(P75&gt;=Parametri!$C$30,"ATTENZIONE","CRITICO")))</f>
        <v/>
      </c>
      <c r="T75" s="29">
        <f>IF(Inserimento!T75="","",TODAY()-Inserimento!T75)</f>
        <v/>
      </c>
      <c r="U75" s="13">
        <f>IF(S75="","",IF(AND(S75="CRITICO",T75&gt;Parametri!$C$31),"RIORDINO",IF(T75&gt;Parametri!$C$31,"VERIFICA","")))</f>
        <v/>
      </c>
    </row>
    <row r="76" ht="18" customHeight="1">
      <c r="A76" s="8">
        <f>IF(Inserimento!A76="","",Inserimento!A76)</f>
        <v/>
      </c>
      <c r="B76" s="8">
        <f>IF(Inserimento!C76="","",Inserimento!C76)</f>
        <v/>
      </c>
      <c r="C76" s="8">
        <f>IF(Inserimento!D76="","",Inserimento!D76)</f>
        <v/>
      </c>
      <c r="D76" s="30">
        <f>IF(Inserimento!H76="","",Inserimento!H76)</f>
        <v/>
      </c>
      <c r="E76" s="30">
        <f>IF(Inserimento!H76="","",IF(Inserimento!I76="22%",Inserimento!H76/1.22,IF(Inserimento!I76="10%",Inserimento!H76/1.10,IF(Inserimento!I76="4%",Inserimento!H76/1.04,Inserimento!H76))))</f>
        <v/>
      </c>
      <c r="F76" s="30">
        <f>IF(Inserimento!G76="","",Inserimento!G76)</f>
        <v/>
      </c>
      <c r="G76" s="30">
        <f>IF(E76="","",E76*Inserimento!J76)</f>
        <v/>
      </c>
      <c r="H76" s="30">
        <f>IF(Inserimento!K76="","",Inserimento!K76)</f>
        <v/>
      </c>
      <c r="I76" s="30">
        <f>IF(Inserimento!L76="","",Inserimento!L76)</f>
        <v/>
      </c>
      <c r="J76" s="30">
        <f>IF(Inserimento!M76="","",Inserimento!M76)</f>
        <v/>
      </c>
      <c r="K76" s="30">
        <f>IF(Inserimento!N76="","",Inserimento!N76)</f>
        <v/>
      </c>
      <c r="L76" s="30">
        <f>IF(Inserimento!O76="","",Inserimento!O76)</f>
        <v/>
      </c>
      <c r="M76" s="30">
        <f>IF(Inserimento!P76="","",Inserimento!P76)</f>
        <v/>
      </c>
      <c r="N76" s="30">
        <f>IF(A76="","",SUM(F76,G76,H76,I76,J76,K76,L76,M76))</f>
        <v/>
      </c>
      <c r="O76" s="30">
        <f>IF(E76="","",E76-N76)</f>
        <v/>
      </c>
      <c r="P76" s="31">
        <f>IF(E76=0,"",IF(E76="","",O76/E76))</f>
        <v/>
      </c>
      <c r="Q76" s="30">
        <f>IF(O76="","",O76*Inserimento!Q76)</f>
        <v/>
      </c>
      <c r="R76" s="30">
        <f>IF(1-Inserimento!J76=0,"",IF(N76="","",SUM(F76,H76,I76,J76,K76,L76,M76)/(1-Inserimento!J76)))</f>
        <v/>
      </c>
      <c r="S76" s="8">
        <f>IF(P76="","",IF(P76&gt;=Parametri!$C$29,"OK",IF(P76&gt;=Parametri!$C$30,"ATTENZIONE","CRITICO")))</f>
        <v/>
      </c>
      <c r="T76" s="32">
        <f>IF(Inserimento!T76="","",TODAY()-Inserimento!T76)</f>
        <v/>
      </c>
      <c r="U76" s="8">
        <f>IF(S76="","",IF(AND(S76="CRITICO",T76&gt;Parametri!$C$31),"RIORDINO",IF(T76&gt;Parametri!$C$31,"VERIFICA","")))</f>
        <v/>
      </c>
    </row>
    <row r="77" ht="18" customHeight="1">
      <c r="A77" s="13">
        <f>IF(Inserimento!A77="","",Inserimento!A77)</f>
        <v/>
      </c>
      <c r="B77" s="13">
        <f>IF(Inserimento!C77="","",Inserimento!C77)</f>
        <v/>
      </c>
      <c r="C77" s="13">
        <f>IF(Inserimento!D77="","",Inserimento!D77)</f>
        <v/>
      </c>
      <c r="D77" s="27">
        <f>IF(Inserimento!H77="","",Inserimento!H77)</f>
        <v/>
      </c>
      <c r="E77" s="27">
        <f>IF(Inserimento!H77="","",IF(Inserimento!I77="22%",Inserimento!H77/1.22,IF(Inserimento!I77="10%",Inserimento!H77/1.10,IF(Inserimento!I77="4%",Inserimento!H77/1.04,Inserimento!H77))))</f>
        <v/>
      </c>
      <c r="F77" s="27">
        <f>IF(Inserimento!G77="","",Inserimento!G77)</f>
        <v/>
      </c>
      <c r="G77" s="27">
        <f>IF(E77="","",E77*Inserimento!J77)</f>
        <v/>
      </c>
      <c r="H77" s="27">
        <f>IF(Inserimento!K77="","",Inserimento!K77)</f>
        <v/>
      </c>
      <c r="I77" s="27">
        <f>IF(Inserimento!L77="","",Inserimento!L77)</f>
        <v/>
      </c>
      <c r="J77" s="27">
        <f>IF(Inserimento!M77="","",Inserimento!M77)</f>
        <v/>
      </c>
      <c r="K77" s="27">
        <f>IF(Inserimento!N77="","",Inserimento!N77)</f>
        <v/>
      </c>
      <c r="L77" s="27">
        <f>IF(Inserimento!O77="","",Inserimento!O77)</f>
        <v/>
      </c>
      <c r="M77" s="27">
        <f>IF(Inserimento!P77="","",Inserimento!P77)</f>
        <v/>
      </c>
      <c r="N77" s="27">
        <f>IF(A77="","",SUM(F77,G77,H77,I77,J77,K77,L77,M77))</f>
        <v/>
      </c>
      <c r="O77" s="27">
        <f>IF(E77="","",E77-N77)</f>
        <v/>
      </c>
      <c r="P77" s="28">
        <f>IF(E77=0,"",IF(E77="","",O77/E77))</f>
        <v/>
      </c>
      <c r="Q77" s="27">
        <f>IF(O77="","",O77*Inserimento!Q77)</f>
        <v/>
      </c>
      <c r="R77" s="27">
        <f>IF(1-Inserimento!J77=0,"",IF(N77="","",SUM(F77,H77,I77,J77,K77,L77,M77)/(1-Inserimento!J77)))</f>
        <v/>
      </c>
      <c r="S77" s="13">
        <f>IF(P77="","",IF(P77&gt;=Parametri!$C$29,"OK",IF(P77&gt;=Parametri!$C$30,"ATTENZIONE","CRITICO")))</f>
        <v/>
      </c>
      <c r="T77" s="29">
        <f>IF(Inserimento!T77="","",TODAY()-Inserimento!T77)</f>
        <v/>
      </c>
      <c r="U77" s="13">
        <f>IF(S77="","",IF(AND(S77="CRITICO",T77&gt;Parametri!$C$31),"RIORDINO",IF(T77&gt;Parametri!$C$31,"VERIFICA","")))</f>
        <v/>
      </c>
    </row>
    <row r="78" ht="18" customHeight="1">
      <c r="A78" s="8">
        <f>IF(Inserimento!A78="","",Inserimento!A78)</f>
        <v/>
      </c>
      <c r="B78" s="8">
        <f>IF(Inserimento!C78="","",Inserimento!C78)</f>
        <v/>
      </c>
      <c r="C78" s="8">
        <f>IF(Inserimento!D78="","",Inserimento!D78)</f>
        <v/>
      </c>
      <c r="D78" s="30">
        <f>IF(Inserimento!H78="","",Inserimento!H78)</f>
        <v/>
      </c>
      <c r="E78" s="30">
        <f>IF(Inserimento!H78="","",IF(Inserimento!I78="22%",Inserimento!H78/1.22,IF(Inserimento!I78="10%",Inserimento!H78/1.10,IF(Inserimento!I78="4%",Inserimento!H78/1.04,Inserimento!H78))))</f>
        <v/>
      </c>
      <c r="F78" s="30">
        <f>IF(Inserimento!G78="","",Inserimento!G78)</f>
        <v/>
      </c>
      <c r="G78" s="30">
        <f>IF(E78="","",E78*Inserimento!J78)</f>
        <v/>
      </c>
      <c r="H78" s="30">
        <f>IF(Inserimento!K78="","",Inserimento!K78)</f>
        <v/>
      </c>
      <c r="I78" s="30">
        <f>IF(Inserimento!L78="","",Inserimento!L78)</f>
        <v/>
      </c>
      <c r="J78" s="30">
        <f>IF(Inserimento!M78="","",Inserimento!M78)</f>
        <v/>
      </c>
      <c r="K78" s="30">
        <f>IF(Inserimento!N78="","",Inserimento!N78)</f>
        <v/>
      </c>
      <c r="L78" s="30">
        <f>IF(Inserimento!O78="","",Inserimento!O78)</f>
        <v/>
      </c>
      <c r="M78" s="30">
        <f>IF(Inserimento!P78="","",Inserimento!P78)</f>
        <v/>
      </c>
      <c r="N78" s="30">
        <f>IF(A78="","",SUM(F78,G78,H78,I78,J78,K78,L78,M78))</f>
        <v/>
      </c>
      <c r="O78" s="30">
        <f>IF(E78="","",E78-N78)</f>
        <v/>
      </c>
      <c r="P78" s="31">
        <f>IF(E78=0,"",IF(E78="","",O78/E78))</f>
        <v/>
      </c>
      <c r="Q78" s="30">
        <f>IF(O78="","",O78*Inserimento!Q78)</f>
        <v/>
      </c>
      <c r="R78" s="30">
        <f>IF(1-Inserimento!J78=0,"",IF(N78="","",SUM(F78,H78,I78,J78,K78,L78,M78)/(1-Inserimento!J78)))</f>
        <v/>
      </c>
      <c r="S78" s="8">
        <f>IF(P78="","",IF(P78&gt;=Parametri!$C$29,"OK",IF(P78&gt;=Parametri!$C$30,"ATTENZIONE","CRITICO")))</f>
        <v/>
      </c>
      <c r="T78" s="32">
        <f>IF(Inserimento!T78="","",TODAY()-Inserimento!T78)</f>
        <v/>
      </c>
      <c r="U78" s="8">
        <f>IF(S78="","",IF(AND(S78="CRITICO",T78&gt;Parametri!$C$31),"RIORDINO",IF(T78&gt;Parametri!$C$31,"VERIFICA","")))</f>
        <v/>
      </c>
    </row>
    <row r="79" ht="18" customHeight="1">
      <c r="A79" s="13">
        <f>IF(Inserimento!A79="","",Inserimento!A79)</f>
        <v/>
      </c>
      <c r="B79" s="13">
        <f>IF(Inserimento!C79="","",Inserimento!C79)</f>
        <v/>
      </c>
      <c r="C79" s="13">
        <f>IF(Inserimento!D79="","",Inserimento!D79)</f>
        <v/>
      </c>
      <c r="D79" s="27">
        <f>IF(Inserimento!H79="","",Inserimento!H79)</f>
        <v/>
      </c>
      <c r="E79" s="27">
        <f>IF(Inserimento!H79="","",IF(Inserimento!I79="22%",Inserimento!H79/1.22,IF(Inserimento!I79="10%",Inserimento!H79/1.10,IF(Inserimento!I79="4%",Inserimento!H79/1.04,Inserimento!H79))))</f>
        <v/>
      </c>
      <c r="F79" s="27">
        <f>IF(Inserimento!G79="","",Inserimento!G79)</f>
        <v/>
      </c>
      <c r="G79" s="27">
        <f>IF(E79="","",E79*Inserimento!J79)</f>
        <v/>
      </c>
      <c r="H79" s="27">
        <f>IF(Inserimento!K79="","",Inserimento!K79)</f>
        <v/>
      </c>
      <c r="I79" s="27">
        <f>IF(Inserimento!L79="","",Inserimento!L79)</f>
        <v/>
      </c>
      <c r="J79" s="27">
        <f>IF(Inserimento!M79="","",Inserimento!M79)</f>
        <v/>
      </c>
      <c r="K79" s="27">
        <f>IF(Inserimento!N79="","",Inserimento!N79)</f>
        <v/>
      </c>
      <c r="L79" s="27">
        <f>IF(Inserimento!O79="","",Inserimento!O79)</f>
        <v/>
      </c>
      <c r="M79" s="27">
        <f>IF(Inserimento!P79="","",Inserimento!P79)</f>
        <v/>
      </c>
      <c r="N79" s="27">
        <f>IF(A79="","",SUM(F79,G79,H79,I79,J79,K79,L79,M79))</f>
        <v/>
      </c>
      <c r="O79" s="27">
        <f>IF(E79="","",E79-N79)</f>
        <v/>
      </c>
      <c r="P79" s="28">
        <f>IF(E79=0,"",IF(E79="","",O79/E79))</f>
        <v/>
      </c>
      <c r="Q79" s="27">
        <f>IF(O79="","",O79*Inserimento!Q79)</f>
        <v/>
      </c>
      <c r="R79" s="27">
        <f>IF(1-Inserimento!J79=0,"",IF(N79="","",SUM(F79,H79,I79,J79,K79,L79,M79)/(1-Inserimento!J79)))</f>
        <v/>
      </c>
      <c r="S79" s="13">
        <f>IF(P79="","",IF(P79&gt;=Parametri!$C$29,"OK",IF(P79&gt;=Parametri!$C$30,"ATTENZIONE","CRITICO")))</f>
        <v/>
      </c>
      <c r="T79" s="29">
        <f>IF(Inserimento!T79="","",TODAY()-Inserimento!T79)</f>
        <v/>
      </c>
      <c r="U79" s="13">
        <f>IF(S79="","",IF(AND(S79="CRITICO",T79&gt;Parametri!$C$31),"RIORDINO",IF(T79&gt;Parametri!$C$31,"VERIFICA","")))</f>
        <v/>
      </c>
    </row>
    <row r="80" ht="18" customHeight="1">
      <c r="A80" s="8">
        <f>IF(Inserimento!A80="","",Inserimento!A80)</f>
        <v/>
      </c>
      <c r="B80" s="8">
        <f>IF(Inserimento!C80="","",Inserimento!C80)</f>
        <v/>
      </c>
      <c r="C80" s="8">
        <f>IF(Inserimento!D80="","",Inserimento!D80)</f>
        <v/>
      </c>
      <c r="D80" s="30">
        <f>IF(Inserimento!H80="","",Inserimento!H80)</f>
        <v/>
      </c>
      <c r="E80" s="30">
        <f>IF(Inserimento!H80="","",IF(Inserimento!I80="22%",Inserimento!H80/1.22,IF(Inserimento!I80="10%",Inserimento!H80/1.10,IF(Inserimento!I80="4%",Inserimento!H80/1.04,Inserimento!H80))))</f>
        <v/>
      </c>
      <c r="F80" s="30">
        <f>IF(Inserimento!G80="","",Inserimento!G80)</f>
        <v/>
      </c>
      <c r="G80" s="30">
        <f>IF(E80="","",E80*Inserimento!J80)</f>
        <v/>
      </c>
      <c r="H80" s="30">
        <f>IF(Inserimento!K80="","",Inserimento!K80)</f>
        <v/>
      </c>
      <c r="I80" s="30">
        <f>IF(Inserimento!L80="","",Inserimento!L80)</f>
        <v/>
      </c>
      <c r="J80" s="30">
        <f>IF(Inserimento!M80="","",Inserimento!M80)</f>
        <v/>
      </c>
      <c r="K80" s="30">
        <f>IF(Inserimento!N80="","",Inserimento!N80)</f>
        <v/>
      </c>
      <c r="L80" s="30">
        <f>IF(Inserimento!O80="","",Inserimento!O80)</f>
        <v/>
      </c>
      <c r="M80" s="30">
        <f>IF(Inserimento!P80="","",Inserimento!P80)</f>
        <v/>
      </c>
      <c r="N80" s="30">
        <f>IF(A80="","",SUM(F80,G80,H80,I80,J80,K80,L80,M80))</f>
        <v/>
      </c>
      <c r="O80" s="30">
        <f>IF(E80="","",E80-N80)</f>
        <v/>
      </c>
      <c r="P80" s="31">
        <f>IF(E80=0,"",IF(E80="","",O80/E80))</f>
        <v/>
      </c>
      <c r="Q80" s="30">
        <f>IF(O80="","",O80*Inserimento!Q80)</f>
        <v/>
      </c>
      <c r="R80" s="30">
        <f>IF(1-Inserimento!J80=0,"",IF(N80="","",SUM(F80,H80,I80,J80,K80,L80,M80)/(1-Inserimento!J80)))</f>
        <v/>
      </c>
      <c r="S80" s="8">
        <f>IF(P80="","",IF(P80&gt;=Parametri!$C$29,"OK",IF(P80&gt;=Parametri!$C$30,"ATTENZIONE","CRITICO")))</f>
        <v/>
      </c>
      <c r="T80" s="32">
        <f>IF(Inserimento!T80="","",TODAY()-Inserimento!T80)</f>
        <v/>
      </c>
      <c r="U80" s="8">
        <f>IF(S80="","",IF(AND(S80="CRITICO",T80&gt;Parametri!$C$31),"RIORDINO",IF(T80&gt;Parametri!$C$31,"VERIFICA","")))</f>
        <v/>
      </c>
    </row>
    <row r="81" ht="18" customHeight="1">
      <c r="A81" s="13">
        <f>IF(Inserimento!A81="","",Inserimento!A81)</f>
        <v/>
      </c>
      <c r="B81" s="13">
        <f>IF(Inserimento!C81="","",Inserimento!C81)</f>
        <v/>
      </c>
      <c r="C81" s="13">
        <f>IF(Inserimento!D81="","",Inserimento!D81)</f>
        <v/>
      </c>
      <c r="D81" s="27">
        <f>IF(Inserimento!H81="","",Inserimento!H81)</f>
        <v/>
      </c>
      <c r="E81" s="27">
        <f>IF(Inserimento!H81="","",IF(Inserimento!I81="22%",Inserimento!H81/1.22,IF(Inserimento!I81="10%",Inserimento!H81/1.10,IF(Inserimento!I81="4%",Inserimento!H81/1.04,Inserimento!H81))))</f>
        <v/>
      </c>
      <c r="F81" s="27">
        <f>IF(Inserimento!G81="","",Inserimento!G81)</f>
        <v/>
      </c>
      <c r="G81" s="27">
        <f>IF(E81="","",E81*Inserimento!J81)</f>
        <v/>
      </c>
      <c r="H81" s="27">
        <f>IF(Inserimento!K81="","",Inserimento!K81)</f>
        <v/>
      </c>
      <c r="I81" s="27">
        <f>IF(Inserimento!L81="","",Inserimento!L81)</f>
        <v/>
      </c>
      <c r="J81" s="27">
        <f>IF(Inserimento!M81="","",Inserimento!M81)</f>
        <v/>
      </c>
      <c r="K81" s="27">
        <f>IF(Inserimento!N81="","",Inserimento!N81)</f>
        <v/>
      </c>
      <c r="L81" s="27">
        <f>IF(Inserimento!O81="","",Inserimento!O81)</f>
        <v/>
      </c>
      <c r="M81" s="27">
        <f>IF(Inserimento!P81="","",Inserimento!P81)</f>
        <v/>
      </c>
      <c r="N81" s="27">
        <f>IF(A81="","",SUM(F81,G81,H81,I81,J81,K81,L81,M81))</f>
        <v/>
      </c>
      <c r="O81" s="27">
        <f>IF(E81="","",E81-N81)</f>
        <v/>
      </c>
      <c r="P81" s="28">
        <f>IF(E81=0,"",IF(E81="","",O81/E81))</f>
        <v/>
      </c>
      <c r="Q81" s="27">
        <f>IF(O81="","",O81*Inserimento!Q81)</f>
        <v/>
      </c>
      <c r="R81" s="27">
        <f>IF(1-Inserimento!J81=0,"",IF(N81="","",SUM(F81,H81,I81,J81,K81,L81,M81)/(1-Inserimento!J81)))</f>
        <v/>
      </c>
      <c r="S81" s="13">
        <f>IF(P81="","",IF(P81&gt;=Parametri!$C$29,"OK",IF(P81&gt;=Parametri!$C$30,"ATTENZIONE","CRITICO")))</f>
        <v/>
      </c>
      <c r="T81" s="29">
        <f>IF(Inserimento!T81="","",TODAY()-Inserimento!T81)</f>
        <v/>
      </c>
      <c r="U81" s="13">
        <f>IF(S81="","",IF(AND(S81="CRITICO",T81&gt;Parametri!$C$31),"RIORDINO",IF(T81&gt;Parametri!$C$31,"VERIFICA","")))</f>
        <v/>
      </c>
    </row>
    <row r="82" ht="18" customHeight="1">
      <c r="A82" s="8">
        <f>IF(Inserimento!A82="","",Inserimento!A82)</f>
        <v/>
      </c>
      <c r="B82" s="8">
        <f>IF(Inserimento!C82="","",Inserimento!C82)</f>
        <v/>
      </c>
      <c r="C82" s="8">
        <f>IF(Inserimento!D82="","",Inserimento!D82)</f>
        <v/>
      </c>
      <c r="D82" s="30">
        <f>IF(Inserimento!H82="","",Inserimento!H82)</f>
        <v/>
      </c>
      <c r="E82" s="30">
        <f>IF(Inserimento!H82="","",IF(Inserimento!I82="22%",Inserimento!H82/1.22,IF(Inserimento!I82="10%",Inserimento!H82/1.10,IF(Inserimento!I82="4%",Inserimento!H82/1.04,Inserimento!H82))))</f>
        <v/>
      </c>
      <c r="F82" s="30">
        <f>IF(Inserimento!G82="","",Inserimento!G82)</f>
        <v/>
      </c>
      <c r="G82" s="30">
        <f>IF(E82="","",E82*Inserimento!J82)</f>
        <v/>
      </c>
      <c r="H82" s="30">
        <f>IF(Inserimento!K82="","",Inserimento!K82)</f>
        <v/>
      </c>
      <c r="I82" s="30">
        <f>IF(Inserimento!L82="","",Inserimento!L82)</f>
        <v/>
      </c>
      <c r="J82" s="30">
        <f>IF(Inserimento!M82="","",Inserimento!M82)</f>
        <v/>
      </c>
      <c r="K82" s="30">
        <f>IF(Inserimento!N82="","",Inserimento!N82)</f>
        <v/>
      </c>
      <c r="L82" s="30">
        <f>IF(Inserimento!O82="","",Inserimento!O82)</f>
        <v/>
      </c>
      <c r="M82" s="30">
        <f>IF(Inserimento!P82="","",Inserimento!P82)</f>
        <v/>
      </c>
      <c r="N82" s="30">
        <f>IF(A82="","",SUM(F82,G82,H82,I82,J82,K82,L82,M82))</f>
        <v/>
      </c>
      <c r="O82" s="30">
        <f>IF(E82="","",E82-N82)</f>
        <v/>
      </c>
      <c r="P82" s="31">
        <f>IF(E82=0,"",IF(E82="","",O82/E82))</f>
        <v/>
      </c>
      <c r="Q82" s="30">
        <f>IF(O82="","",O82*Inserimento!Q82)</f>
        <v/>
      </c>
      <c r="R82" s="30">
        <f>IF(1-Inserimento!J82=0,"",IF(N82="","",SUM(F82,H82,I82,J82,K82,L82,M82)/(1-Inserimento!J82)))</f>
        <v/>
      </c>
      <c r="S82" s="8">
        <f>IF(P82="","",IF(P82&gt;=Parametri!$C$29,"OK",IF(P82&gt;=Parametri!$C$30,"ATTENZIONE","CRITICO")))</f>
        <v/>
      </c>
      <c r="T82" s="32">
        <f>IF(Inserimento!T82="","",TODAY()-Inserimento!T82)</f>
        <v/>
      </c>
      <c r="U82" s="8">
        <f>IF(S82="","",IF(AND(S82="CRITICO",T82&gt;Parametri!$C$31),"RIORDINO",IF(T82&gt;Parametri!$C$31,"VERIFICA","")))</f>
        <v/>
      </c>
    </row>
    <row r="83" ht="18" customHeight="1">
      <c r="A83" s="13">
        <f>IF(Inserimento!A83="","",Inserimento!A83)</f>
        <v/>
      </c>
      <c r="B83" s="13">
        <f>IF(Inserimento!C83="","",Inserimento!C83)</f>
        <v/>
      </c>
      <c r="C83" s="13">
        <f>IF(Inserimento!D83="","",Inserimento!D83)</f>
        <v/>
      </c>
      <c r="D83" s="27">
        <f>IF(Inserimento!H83="","",Inserimento!H83)</f>
        <v/>
      </c>
      <c r="E83" s="27">
        <f>IF(Inserimento!H83="","",IF(Inserimento!I83="22%",Inserimento!H83/1.22,IF(Inserimento!I83="10%",Inserimento!H83/1.10,IF(Inserimento!I83="4%",Inserimento!H83/1.04,Inserimento!H83))))</f>
        <v/>
      </c>
      <c r="F83" s="27">
        <f>IF(Inserimento!G83="","",Inserimento!G83)</f>
        <v/>
      </c>
      <c r="G83" s="27">
        <f>IF(E83="","",E83*Inserimento!J83)</f>
        <v/>
      </c>
      <c r="H83" s="27">
        <f>IF(Inserimento!K83="","",Inserimento!K83)</f>
        <v/>
      </c>
      <c r="I83" s="27">
        <f>IF(Inserimento!L83="","",Inserimento!L83)</f>
        <v/>
      </c>
      <c r="J83" s="27">
        <f>IF(Inserimento!M83="","",Inserimento!M83)</f>
        <v/>
      </c>
      <c r="K83" s="27">
        <f>IF(Inserimento!N83="","",Inserimento!N83)</f>
        <v/>
      </c>
      <c r="L83" s="27">
        <f>IF(Inserimento!O83="","",Inserimento!O83)</f>
        <v/>
      </c>
      <c r="M83" s="27">
        <f>IF(Inserimento!P83="","",Inserimento!P83)</f>
        <v/>
      </c>
      <c r="N83" s="27">
        <f>IF(A83="","",SUM(F83,G83,H83,I83,J83,K83,L83,M83))</f>
        <v/>
      </c>
      <c r="O83" s="27">
        <f>IF(E83="","",E83-N83)</f>
        <v/>
      </c>
      <c r="P83" s="28">
        <f>IF(E83=0,"",IF(E83="","",O83/E83))</f>
        <v/>
      </c>
      <c r="Q83" s="27">
        <f>IF(O83="","",O83*Inserimento!Q83)</f>
        <v/>
      </c>
      <c r="R83" s="27">
        <f>IF(1-Inserimento!J83=0,"",IF(N83="","",SUM(F83,H83,I83,J83,K83,L83,M83)/(1-Inserimento!J83)))</f>
        <v/>
      </c>
      <c r="S83" s="13">
        <f>IF(P83="","",IF(P83&gt;=Parametri!$C$29,"OK",IF(P83&gt;=Parametri!$C$30,"ATTENZIONE","CRITICO")))</f>
        <v/>
      </c>
      <c r="T83" s="29">
        <f>IF(Inserimento!T83="","",TODAY()-Inserimento!T83)</f>
        <v/>
      </c>
      <c r="U83" s="13">
        <f>IF(S83="","",IF(AND(S83="CRITICO",T83&gt;Parametri!$C$31),"RIORDINO",IF(T83&gt;Parametri!$C$31,"VERIFICA","")))</f>
        <v/>
      </c>
    </row>
    <row r="84" ht="18" customHeight="1">
      <c r="A84" s="8">
        <f>IF(Inserimento!A84="","",Inserimento!A84)</f>
        <v/>
      </c>
      <c r="B84" s="8">
        <f>IF(Inserimento!C84="","",Inserimento!C84)</f>
        <v/>
      </c>
      <c r="C84" s="8">
        <f>IF(Inserimento!D84="","",Inserimento!D84)</f>
        <v/>
      </c>
      <c r="D84" s="30">
        <f>IF(Inserimento!H84="","",Inserimento!H84)</f>
        <v/>
      </c>
      <c r="E84" s="30">
        <f>IF(Inserimento!H84="","",IF(Inserimento!I84="22%",Inserimento!H84/1.22,IF(Inserimento!I84="10%",Inserimento!H84/1.10,IF(Inserimento!I84="4%",Inserimento!H84/1.04,Inserimento!H84))))</f>
        <v/>
      </c>
      <c r="F84" s="30">
        <f>IF(Inserimento!G84="","",Inserimento!G84)</f>
        <v/>
      </c>
      <c r="G84" s="30">
        <f>IF(E84="","",E84*Inserimento!J84)</f>
        <v/>
      </c>
      <c r="H84" s="30">
        <f>IF(Inserimento!K84="","",Inserimento!K84)</f>
        <v/>
      </c>
      <c r="I84" s="30">
        <f>IF(Inserimento!L84="","",Inserimento!L84)</f>
        <v/>
      </c>
      <c r="J84" s="30">
        <f>IF(Inserimento!M84="","",Inserimento!M84)</f>
        <v/>
      </c>
      <c r="K84" s="30">
        <f>IF(Inserimento!N84="","",Inserimento!N84)</f>
        <v/>
      </c>
      <c r="L84" s="30">
        <f>IF(Inserimento!O84="","",Inserimento!O84)</f>
        <v/>
      </c>
      <c r="M84" s="30">
        <f>IF(Inserimento!P84="","",Inserimento!P84)</f>
        <v/>
      </c>
      <c r="N84" s="30">
        <f>IF(A84="","",SUM(F84,G84,H84,I84,J84,K84,L84,M84))</f>
        <v/>
      </c>
      <c r="O84" s="30">
        <f>IF(E84="","",E84-N84)</f>
        <v/>
      </c>
      <c r="P84" s="31">
        <f>IF(E84=0,"",IF(E84="","",O84/E84))</f>
        <v/>
      </c>
      <c r="Q84" s="30">
        <f>IF(O84="","",O84*Inserimento!Q84)</f>
        <v/>
      </c>
      <c r="R84" s="30">
        <f>IF(1-Inserimento!J84=0,"",IF(N84="","",SUM(F84,H84,I84,J84,K84,L84,M84)/(1-Inserimento!J84)))</f>
        <v/>
      </c>
      <c r="S84" s="8">
        <f>IF(P84="","",IF(P84&gt;=Parametri!$C$29,"OK",IF(P84&gt;=Parametri!$C$30,"ATTENZIONE","CRITICO")))</f>
        <v/>
      </c>
      <c r="T84" s="32">
        <f>IF(Inserimento!T84="","",TODAY()-Inserimento!T84)</f>
        <v/>
      </c>
      <c r="U84" s="8">
        <f>IF(S84="","",IF(AND(S84="CRITICO",T84&gt;Parametri!$C$31),"RIORDINO",IF(T84&gt;Parametri!$C$31,"VERIFICA","")))</f>
        <v/>
      </c>
    </row>
    <row r="85" ht="18" customHeight="1">
      <c r="A85" s="13">
        <f>IF(Inserimento!A85="","",Inserimento!A85)</f>
        <v/>
      </c>
      <c r="B85" s="13">
        <f>IF(Inserimento!C85="","",Inserimento!C85)</f>
        <v/>
      </c>
      <c r="C85" s="13">
        <f>IF(Inserimento!D85="","",Inserimento!D85)</f>
        <v/>
      </c>
      <c r="D85" s="27">
        <f>IF(Inserimento!H85="","",Inserimento!H85)</f>
        <v/>
      </c>
      <c r="E85" s="27">
        <f>IF(Inserimento!H85="","",IF(Inserimento!I85="22%",Inserimento!H85/1.22,IF(Inserimento!I85="10%",Inserimento!H85/1.10,IF(Inserimento!I85="4%",Inserimento!H85/1.04,Inserimento!H85))))</f>
        <v/>
      </c>
      <c r="F85" s="27">
        <f>IF(Inserimento!G85="","",Inserimento!G85)</f>
        <v/>
      </c>
      <c r="G85" s="27">
        <f>IF(E85="","",E85*Inserimento!J85)</f>
        <v/>
      </c>
      <c r="H85" s="27">
        <f>IF(Inserimento!K85="","",Inserimento!K85)</f>
        <v/>
      </c>
      <c r="I85" s="27">
        <f>IF(Inserimento!L85="","",Inserimento!L85)</f>
        <v/>
      </c>
      <c r="J85" s="27">
        <f>IF(Inserimento!M85="","",Inserimento!M85)</f>
        <v/>
      </c>
      <c r="K85" s="27">
        <f>IF(Inserimento!N85="","",Inserimento!N85)</f>
        <v/>
      </c>
      <c r="L85" s="27">
        <f>IF(Inserimento!O85="","",Inserimento!O85)</f>
        <v/>
      </c>
      <c r="M85" s="27">
        <f>IF(Inserimento!P85="","",Inserimento!P85)</f>
        <v/>
      </c>
      <c r="N85" s="27">
        <f>IF(A85="","",SUM(F85,G85,H85,I85,J85,K85,L85,M85))</f>
        <v/>
      </c>
      <c r="O85" s="27">
        <f>IF(E85="","",E85-N85)</f>
        <v/>
      </c>
      <c r="P85" s="28">
        <f>IF(E85=0,"",IF(E85="","",O85/E85))</f>
        <v/>
      </c>
      <c r="Q85" s="27">
        <f>IF(O85="","",O85*Inserimento!Q85)</f>
        <v/>
      </c>
      <c r="R85" s="27">
        <f>IF(1-Inserimento!J85=0,"",IF(N85="","",SUM(F85,H85,I85,J85,K85,L85,M85)/(1-Inserimento!J85)))</f>
        <v/>
      </c>
      <c r="S85" s="13">
        <f>IF(P85="","",IF(P85&gt;=Parametri!$C$29,"OK",IF(P85&gt;=Parametri!$C$30,"ATTENZIONE","CRITICO")))</f>
        <v/>
      </c>
      <c r="T85" s="29">
        <f>IF(Inserimento!T85="","",TODAY()-Inserimento!T85)</f>
        <v/>
      </c>
      <c r="U85" s="13">
        <f>IF(S85="","",IF(AND(S85="CRITICO",T85&gt;Parametri!$C$31),"RIORDINO",IF(T85&gt;Parametri!$C$31,"VERIFICA","")))</f>
        <v/>
      </c>
    </row>
    <row r="86" ht="18" customHeight="1">
      <c r="A86" s="8">
        <f>IF(Inserimento!A86="","",Inserimento!A86)</f>
        <v/>
      </c>
      <c r="B86" s="8">
        <f>IF(Inserimento!C86="","",Inserimento!C86)</f>
        <v/>
      </c>
      <c r="C86" s="8">
        <f>IF(Inserimento!D86="","",Inserimento!D86)</f>
        <v/>
      </c>
      <c r="D86" s="30">
        <f>IF(Inserimento!H86="","",Inserimento!H86)</f>
        <v/>
      </c>
      <c r="E86" s="30">
        <f>IF(Inserimento!H86="","",IF(Inserimento!I86="22%",Inserimento!H86/1.22,IF(Inserimento!I86="10%",Inserimento!H86/1.10,IF(Inserimento!I86="4%",Inserimento!H86/1.04,Inserimento!H86))))</f>
        <v/>
      </c>
      <c r="F86" s="30">
        <f>IF(Inserimento!G86="","",Inserimento!G86)</f>
        <v/>
      </c>
      <c r="G86" s="30">
        <f>IF(E86="","",E86*Inserimento!J86)</f>
        <v/>
      </c>
      <c r="H86" s="30">
        <f>IF(Inserimento!K86="","",Inserimento!K86)</f>
        <v/>
      </c>
      <c r="I86" s="30">
        <f>IF(Inserimento!L86="","",Inserimento!L86)</f>
        <v/>
      </c>
      <c r="J86" s="30">
        <f>IF(Inserimento!M86="","",Inserimento!M86)</f>
        <v/>
      </c>
      <c r="K86" s="30">
        <f>IF(Inserimento!N86="","",Inserimento!N86)</f>
        <v/>
      </c>
      <c r="L86" s="30">
        <f>IF(Inserimento!O86="","",Inserimento!O86)</f>
        <v/>
      </c>
      <c r="M86" s="30">
        <f>IF(Inserimento!P86="","",Inserimento!P86)</f>
        <v/>
      </c>
      <c r="N86" s="30">
        <f>IF(A86="","",SUM(F86,G86,H86,I86,J86,K86,L86,M86))</f>
        <v/>
      </c>
      <c r="O86" s="30">
        <f>IF(E86="","",E86-N86)</f>
        <v/>
      </c>
      <c r="P86" s="31">
        <f>IF(E86=0,"",IF(E86="","",O86/E86))</f>
        <v/>
      </c>
      <c r="Q86" s="30">
        <f>IF(O86="","",O86*Inserimento!Q86)</f>
        <v/>
      </c>
      <c r="R86" s="30">
        <f>IF(1-Inserimento!J86=0,"",IF(N86="","",SUM(F86,H86,I86,J86,K86,L86,M86)/(1-Inserimento!J86)))</f>
        <v/>
      </c>
      <c r="S86" s="8">
        <f>IF(P86="","",IF(P86&gt;=Parametri!$C$29,"OK",IF(P86&gt;=Parametri!$C$30,"ATTENZIONE","CRITICO")))</f>
        <v/>
      </c>
      <c r="T86" s="32">
        <f>IF(Inserimento!T86="","",TODAY()-Inserimento!T86)</f>
        <v/>
      </c>
      <c r="U86" s="8">
        <f>IF(S86="","",IF(AND(S86="CRITICO",T86&gt;Parametri!$C$31),"RIORDINO",IF(T86&gt;Parametri!$C$31,"VERIFICA","")))</f>
        <v/>
      </c>
    </row>
    <row r="87" ht="18" customHeight="1">
      <c r="A87" s="13">
        <f>IF(Inserimento!A87="","",Inserimento!A87)</f>
        <v/>
      </c>
      <c r="B87" s="13">
        <f>IF(Inserimento!C87="","",Inserimento!C87)</f>
        <v/>
      </c>
      <c r="C87" s="13">
        <f>IF(Inserimento!D87="","",Inserimento!D87)</f>
        <v/>
      </c>
      <c r="D87" s="27">
        <f>IF(Inserimento!H87="","",Inserimento!H87)</f>
        <v/>
      </c>
      <c r="E87" s="27">
        <f>IF(Inserimento!H87="","",IF(Inserimento!I87="22%",Inserimento!H87/1.22,IF(Inserimento!I87="10%",Inserimento!H87/1.10,IF(Inserimento!I87="4%",Inserimento!H87/1.04,Inserimento!H87))))</f>
        <v/>
      </c>
      <c r="F87" s="27">
        <f>IF(Inserimento!G87="","",Inserimento!G87)</f>
        <v/>
      </c>
      <c r="G87" s="27">
        <f>IF(E87="","",E87*Inserimento!J87)</f>
        <v/>
      </c>
      <c r="H87" s="27">
        <f>IF(Inserimento!K87="","",Inserimento!K87)</f>
        <v/>
      </c>
      <c r="I87" s="27">
        <f>IF(Inserimento!L87="","",Inserimento!L87)</f>
        <v/>
      </c>
      <c r="J87" s="27">
        <f>IF(Inserimento!M87="","",Inserimento!M87)</f>
        <v/>
      </c>
      <c r="K87" s="27">
        <f>IF(Inserimento!N87="","",Inserimento!N87)</f>
        <v/>
      </c>
      <c r="L87" s="27">
        <f>IF(Inserimento!O87="","",Inserimento!O87)</f>
        <v/>
      </c>
      <c r="M87" s="27">
        <f>IF(Inserimento!P87="","",Inserimento!P87)</f>
        <v/>
      </c>
      <c r="N87" s="27">
        <f>IF(A87="","",SUM(F87,G87,H87,I87,J87,K87,L87,M87))</f>
        <v/>
      </c>
      <c r="O87" s="27">
        <f>IF(E87="","",E87-N87)</f>
        <v/>
      </c>
      <c r="P87" s="28">
        <f>IF(E87=0,"",IF(E87="","",O87/E87))</f>
        <v/>
      </c>
      <c r="Q87" s="27">
        <f>IF(O87="","",O87*Inserimento!Q87)</f>
        <v/>
      </c>
      <c r="R87" s="27">
        <f>IF(1-Inserimento!J87=0,"",IF(N87="","",SUM(F87,H87,I87,J87,K87,L87,M87)/(1-Inserimento!J87)))</f>
        <v/>
      </c>
      <c r="S87" s="13">
        <f>IF(P87="","",IF(P87&gt;=Parametri!$C$29,"OK",IF(P87&gt;=Parametri!$C$30,"ATTENZIONE","CRITICO")))</f>
        <v/>
      </c>
      <c r="T87" s="29">
        <f>IF(Inserimento!T87="","",TODAY()-Inserimento!T87)</f>
        <v/>
      </c>
      <c r="U87" s="13">
        <f>IF(S87="","",IF(AND(S87="CRITICO",T87&gt;Parametri!$C$31),"RIORDINO",IF(T87&gt;Parametri!$C$31,"VERIFICA","")))</f>
        <v/>
      </c>
    </row>
    <row r="88" ht="18" customHeight="1">
      <c r="A88" s="8">
        <f>IF(Inserimento!A88="","",Inserimento!A88)</f>
        <v/>
      </c>
      <c r="B88" s="8">
        <f>IF(Inserimento!C88="","",Inserimento!C88)</f>
        <v/>
      </c>
      <c r="C88" s="8">
        <f>IF(Inserimento!D88="","",Inserimento!D88)</f>
        <v/>
      </c>
      <c r="D88" s="30">
        <f>IF(Inserimento!H88="","",Inserimento!H88)</f>
        <v/>
      </c>
      <c r="E88" s="30">
        <f>IF(Inserimento!H88="","",IF(Inserimento!I88="22%",Inserimento!H88/1.22,IF(Inserimento!I88="10%",Inserimento!H88/1.10,IF(Inserimento!I88="4%",Inserimento!H88/1.04,Inserimento!H88))))</f>
        <v/>
      </c>
      <c r="F88" s="30">
        <f>IF(Inserimento!G88="","",Inserimento!G88)</f>
        <v/>
      </c>
      <c r="G88" s="30">
        <f>IF(E88="","",E88*Inserimento!J88)</f>
        <v/>
      </c>
      <c r="H88" s="30">
        <f>IF(Inserimento!K88="","",Inserimento!K88)</f>
        <v/>
      </c>
      <c r="I88" s="30">
        <f>IF(Inserimento!L88="","",Inserimento!L88)</f>
        <v/>
      </c>
      <c r="J88" s="30">
        <f>IF(Inserimento!M88="","",Inserimento!M88)</f>
        <v/>
      </c>
      <c r="K88" s="30">
        <f>IF(Inserimento!N88="","",Inserimento!N88)</f>
        <v/>
      </c>
      <c r="L88" s="30">
        <f>IF(Inserimento!O88="","",Inserimento!O88)</f>
        <v/>
      </c>
      <c r="M88" s="30">
        <f>IF(Inserimento!P88="","",Inserimento!P88)</f>
        <v/>
      </c>
      <c r="N88" s="30">
        <f>IF(A88="","",SUM(F88,G88,H88,I88,J88,K88,L88,M88))</f>
        <v/>
      </c>
      <c r="O88" s="30">
        <f>IF(E88="","",E88-N88)</f>
        <v/>
      </c>
      <c r="P88" s="31">
        <f>IF(E88=0,"",IF(E88="","",O88/E88))</f>
        <v/>
      </c>
      <c r="Q88" s="30">
        <f>IF(O88="","",O88*Inserimento!Q88)</f>
        <v/>
      </c>
      <c r="R88" s="30">
        <f>IF(1-Inserimento!J88=0,"",IF(N88="","",SUM(F88,H88,I88,J88,K88,L88,M88)/(1-Inserimento!J88)))</f>
        <v/>
      </c>
      <c r="S88" s="8">
        <f>IF(P88="","",IF(P88&gt;=Parametri!$C$29,"OK",IF(P88&gt;=Parametri!$C$30,"ATTENZIONE","CRITICO")))</f>
        <v/>
      </c>
      <c r="T88" s="32">
        <f>IF(Inserimento!T88="","",TODAY()-Inserimento!T88)</f>
        <v/>
      </c>
      <c r="U88" s="8">
        <f>IF(S88="","",IF(AND(S88="CRITICO",T88&gt;Parametri!$C$31),"RIORDINO",IF(T88&gt;Parametri!$C$31,"VERIFICA","")))</f>
        <v/>
      </c>
    </row>
    <row r="89" ht="18" customHeight="1">
      <c r="A89" s="13">
        <f>IF(Inserimento!A89="","",Inserimento!A89)</f>
        <v/>
      </c>
      <c r="B89" s="13">
        <f>IF(Inserimento!C89="","",Inserimento!C89)</f>
        <v/>
      </c>
      <c r="C89" s="13">
        <f>IF(Inserimento!D89="","",Inserimento!D89)</f>
        <v/>
      </c>
      <c r="D89" s="27">
        <f>IF(Inserimento!H89="","",Inserimento!H89)</f>
        <v/>
      </c>
      <c r="E89" s="27">
        <f>IF(Inserimento!H89="","",IF(Inserimento!I89="22%",Inserimento!H89/1.22,IF(Inserimento!I89="10%",Inserimento!H89/1.10,IF(Inserimento!I89="4%",Inserimento!H89/1.04,Inserimento!H89))))</f>
        <v/>
      </c>
      <c r="F89" s="27">
        <f>IF(Inserimento!G89="","",Inserimento!G89)</f>
        <v/>
      </c>
      <c r="G89" s="27">
        <f>IF(E89="","",E89*Inserimento!J89)</f>
        <v/>
      </c>
      <c r="H89" s="27">
        <f>IF(Inserimento!K89="","",Inserimento!K89)</f>
        <v/>
      </c>
      <c r="I89" s="27">
        <f>IF(Inserimento!L89="","",Inserimento!L89)</f>
        <v/>
      </c>
      <c r="J89" s="27">
        <f>IF(Inserimento!M89="","",Inserimento!M89)</f>
        <v/>
      </c>
      <c r="K89" s="27">
        <f>IF(Inserimento!N89="","",Inserimento!N89)</f>
        <v/>
      </c>
      <c r="L89" s="27">
        <f>IF(Inserimento!O89="","",Inserimento!O89)</f>
        <v/>
      </c>
      <c r="M89" s="27">
        <f>IF(Inserimento!P89="","",Inserimento!P89)</f>
        <v/>
      </c>
      <c r="N89" s="27">
        <f>IF(A89="","",SUM(F89,G89,H89,I89,J89,K89,L89,M89))</f>
        <v/>
      </c>
      <c r="O89" s="27">
        <f>IF(E89="","",E89-N89)</f>
        <v/>
      </c>
      <c r="P89" s="28">
        <f>IF(E89=0,"",IF(E89="","",O89/E89))</f>
        <v/>
      </c>
      <c r="Q89" s="27">
        <f>IF(O89="","",O89*Inserimento!Q89)</f>
        <v/>
      </c>
      <c r="R89" s="27">
        <f>IF(1-Inserimento!J89=0,"",IF(N89="","",SUM(F89,H89,I89,J89,K89,L89,M89)/(1-Inserimento!J89)))</f>
        <v/>
      </c>
      <c r="S89" s="13">
        <f>IF(P89="","",IF(P89&gt;=Parametri!$C$29,"OK",IF(P89&gt;=Parametri!$C$30,"ATTENZIONE","CRITICO")))</f>
        <v/>
      </c>
      <c r="T89" s="29">
        <f>IF(Inserimento!T89="","",TODAY()-Inserimento!T89)</f>
        <v/>
      </c>
      <c r="U89" s="13">
        <f>IF(S89="","",IF(AND(S89="CRITICO",T89&gt;Parametri!$C$31),"RIORDINO",IF(T89&gt;Parametri!$C$31,"VERIFICA","")))</f>
        <v/>
      </c>
    </row>
    <row r="90" ht="18" customHeight="1">
      <c r="A90" s="8">
        <f>IF(Inserimento!A90="","",Inserimento!A90)</f>
        <v/>
      </c>
      <c r="B90" s="8">
        <f>IF(Inserimento!C90="","",Inserimento!C90)</f>
        <v/>
      </c>
      <c r="C90" s="8">
        <f>IF(Inserimento!D90="","",Inserimento!D90)</f>
        <v/>
      </c>
      <c r="D90" s="30">
        <f>IF(Inserimento!H90="","",Inserimento!H90)</f>
        <v/>
      </c>
      <c r="E90" s="30">
        <f>IF(Inserimento!H90="","",IF(Inserimento!I90="22%",Inserimento!H90/1.22,IF(Inserimento!I90="10%",Inserimento!H90/1.10,IF(Inserimento!I90="4%",Inserimento!H90/1.04,Inserimento!H90))))</f>
        <v/>
      </c>
      <c r="F90" s="30">
        <f>IF(Inserimento!G90="","",Inserimento!G90)</f>
        <v/>
      </c>
      <c r="G90" s="30">
        <f>IF(E90="","",E90*Inserimento!J90)</f>
        <v/>
      </c>
      <c r="H90" s="30">
        <f>IF(Inserimento!K90="","",Inserimento!K90)</f>
        <v/>
      </c>
      <c r="I90" s="30">
        <f>IF(Inserimento!L90="","",Inserimento!L90)</f>
        <v/>
      </c>
      <c r="J90" s="30">
        <f>IF(Inserimento!M90="","",Inserimento!M90)</f>
        <v/>
      </c>
      <c r="K90" s="30">
        <f>IF(Inserimento!N90="","",Inserimento!N90)</f>
        <v/>
      </c>
      <c r="L90" s="30">
        <f>IF(Inserimento!O90="","",Inserimento!O90)</f>
        <v/>
      </c>
      <c r="M90" s="30">
        <f>IF(Inserimento!P90="","",Inserimento!P90)</f>
        <v/>
      </c>
      <c r="N90" s="30">
        <f>IF(A90="","",SUM(F90,G90,H90,I90,J90,K90,L90,M90))</f>
        <v/>
      </c>
      <c r="O90" s="30">
        <f>IF(E90="","",E90-N90)</f>
        <v/>
      </c>
      <c r="P90" s="31">
        <f>IF(E90=0,"",IF(E90="","",O90/E90))</f>
        <v/>
      </c>
      <c r="Q90" s="30">
        <f>IF(O90="","",O90*Inserimento!Q90)</f>
        <v/>
      </c>
      <c r="R90" s="30">
        <f>IF(1-Inserimento!J90=0,"",IF(N90="","",SUM(F90,H90,I90,J90,K90,L90,M90)/(1-Inserimento!J90)))</f>
        <v/>
      </c>
      <c r="S90" s="8">
        <f>IF(P90="","",IF(P90&gt;=Parametri!$C$29,"OK",IF(P90&gt;=Parametri!$C$30,"ATTENZIONE","CRITICO")))</f>
        <v/>
      </c>
      <c r="T90" s="32">
        <f>IF(Inserimento!T90="","",TODAY()-Inserimento!T90)</f>
        <v/>
      </c>
      <c r="U90" s="8">
        <f>IF(S90="","",IF(AND(S90="CRITICO",T90&gt;Parametri!$C$31),"RIORDINO",IF(T90&gt;Parametri!$C$31,"VERIFICA","")))</f>
        <v/>
      </c>
    </row>
    <row r="91" ht="18" customHeight="1">
      <c r="A91" s="13">
        <f>IF(Inserimento!A91="","",Inserimento!A91)</f>
        <v/>
      </c>
      <c r="B91" s="13">
        <f>IF(Inserimento!C91="","",Inserimento!C91)</f>
        <v/>
      </c>
      <c r="C91" s="13">
        <f>IF(Inserimento!D91="","",Inserimento!D91)</f>
        <v/>
      </c>
      <c r="D91" s="27">
        <f>IF(Inserimento!H91="","",Inserimento!H91)</f>
        <v/>
      </c>
      <c r="E91" s="27">
        <f>IF(Inserimento!H91="","",IF(Inserimento!I91="22%",Inserimento!H91/1.22,IF(Inserimento!I91="10%",Inserimento!H91/1.10,IF(Inserimento!I91="4%",Inserimento!H91/1.04,Inserimento!H91))))</f>
        <v/>
      </c>
      <c r="F91" s="27">
        <f>IF(Inserimento!G91="","",Inserimento!G91)</f>
        <v/>
      </c>
      <c r="G91" s="27">
        <f>IF(E91="","",E91*Inserimento!J91)</f>
        <v/>
      </c>
      <c r="H91" s="27">
        <f>IF(Inserimento!K91="","",Inserimento!K91)</f>
        <v/>
      </c>
      <c r="I91" s="27">
        <f>IF(Inserimento!L91="","",Inserimento!L91)</f>
        <v/>
      </c>
      <c r="J91" s="27">
        <f>IF(Inserimento!M91="","",Inserimento!M91)</f>
        <v/>
      </c>
      <c r="K91" s="27">
        <f>IF(Inserimento!N91="","",Inserimento!N91)</f>
        <v/>
      </c>
      <c r="L91" s="27">
        <f>IF(Inserimento!O91="","",Inserimento!O91)</f>
        <v/>
      </c>
      <c r="M91" s="27">
        <f>IF(Inserimento!P91="","",Inserimento!P91)</f>
        <v/>
      </c>
      <c r="N91" s="27">
        <f>IF(A91="","",SUM(F91,G91,H91,I91,J91,K91,L91,M91))</f>
        <v/>
      </c>
      <c r="O91" s="27">
        <f>IF(E91="","",E91-N91)</f>
        <v/>
      </c>
      <c r="P91" s="28">
        <f>IF(E91=0,"",IF(E91="","",O91/E91))</f>
        <v/>
      </c>
      <c r="Q91" s="27">
        <f>IF(O91="","",O91*Inserimento!Q91)</f>
        <v/>
      </c>
      <c r="R91" s="27">
        <f>IF(1-Inserimento!J91=0,"",IF(N91="","",SUM(F91,H91,I91,J91,K91,L91,M91)/(1-Inserimento!J91)))</f>
        <v/>
      </c>
      <c r="S91" s="13">
        <f>IF(P91="","",IF(P91&gt;=Parametri!$C$29,"OK",IF(P91&gt;=Parametri!$C$30,"ATTENZIONE","CRITICO")))</f>
        <v/>
      </c>
      <c r="T91" s="29">
        <f>IF(Inserimento!T91="","",TODAY()-Inserimento!T91)</f>
        <v/>
      </c>
      <c r="U91" s="13">
        <f>IF(S91="","",IF(AND(S91="CRITICO",T91&gt;Parametri!$C$31),"RIORDINO",IF(T91&gt;Parametri!$C$31,"VERIFICA","")))</f>
        <v/>
      </c>
    </row>
    <row r="92" ht="18" customHeight="1">
      <c r="A92" s="8">
        <f>IF(Inserimento!A92="","",Inserimento!A92)</f>
        <v/>
      </c>
      <c r="B92" s="8">
        <f>IF(Inserimento!C92="","",Inserimento!C92)</f>
        <v/>
      </c>
      <c r="C92" s="8">
        <f>IF(Inserimento!D92="","",Inserimento!D92)</f>
        <v/>
      </c>
      <c r="D92" s="30">
        <f>IF(Inserimento!H92="","",Inserimento!H92)</f>
        <v/>
      </c>
      <c r="E92" s="30">
        <f>IF(Inserimento!H92="","",IF(Inserimento!I92="22%",Inserimento!H92/1.22,IF(Inserimento!I92="10%",Inserimento!H92/1.10,IF(Inserimento!I92="4%",Inserimento!H92/1.04,Inserimento!H92))))</f>
        <v/>
      </c>
      <c r="F92" s="30">
        <f>IF(Inserimento!G92="","",Inserimento!G92)</f>
        <v/>
      </c>
      <c r="G92" s="30">
        <f>IF(E92="","",E92*Inserimento!J92)</f>
        <v/>
      </c>
      <c r="H92" s="30">
        <f>IF(Inserimento!K92="","",Inserimento!K92)</f>
        <v/>
      </c>
      <c r="I92" s="30">
        <f>IF(Inserimento!L92="","",Inserimento!L92)</f>
        <v/>
      </c>
      <c r="J92" s="30">
        <f>IF(Inserimento!M92="","",Inserimento!M92)</f>
        <v/>
      </c>
      <c r="K92" s="30">
        <f>IF(Inserimento!N92="","",Inserimento!N92)</f>
        <v/>
      </c>
      <c r="L92" s="30">
        <f>IF(Inserimento!O92="","",Inserimento!O92)</f>
        <v/>
      </c>
      <c r="M92" s="30">
        <f>IF(Inserimento!P92="","",Inserimento!P92)</f>
        <v/>
      </c>
      <c r="N92" s="30">
        <f>IF(A92="","",SUM(F92,G92,H92,I92,J92,K92,L92,M92))</f>
        <v/>
      </c>
      <c r="O92" s="30">
        <f>IF(E92="","",E92-N92)</f>
        <v/>
      </c>
      <c r="P92" s="31">
        <f>IF(E92=0,"",IF(E92="","",O92/E92))</f>
        <v/>
      </c>
      <c r="Q92" s="30">
        <f>IF(O92="","",O92*Inserimento!Q92)</f>
        <v/>
      </c>
      <c r="R92" s="30">
        <f>IF(1-Inserimento!J92=0,"",IF(N92="","",SUM(F92,H92,I92,J92,K92,L92,M92)/(1-Inserimento!J92)))</f>
        <v/>
      </c>
      <c r="S92" s="8">
        <f>IF(P92="","",IF(P92&gt;=Parametri!$C$29,"OK",IF(P92&gt;=Parametri!$C$30,"ATTENZIONE","CRITICO")))</f>
        <v/>
      </c>
      <c r="T92" s="32">
        <f>IF(Inserimento!T92="","",TODAY()-Inserimento!T92)</f>
        <v/>
      </c>
      <c r="U92" s="8">
        <f>IF(S92="","",IF(AND(S92="CRITICO",T92&gt;Parametri!$C$31),"RIORDINO",IF(T92&gt;Parametri!$C$31,"VERIFICA","")))</f>
        <v/>
      </c>
    </row>
    <row r="93" ht="18" customHeight="1">
      <c r="A93" s="13">
        <f>IF(Inserimento!A93="","",Inserimento!A93)</f>
        <v/>
      </c>
      <c r="B93" s="13">
        <f>IF(Inserimento!C93="","",Inserimento!C93)</f>
        <v/>
      </c>
      <c r="C93" s="13">
        <f>IF(Inserimento!D93="","",Inserimento!D93)</f>
        <v/>
      </c>
      <c r="D93" s="27">
        <f>IF(Inserimento!H93="","",Inserimento!H93)</f>
        <v/>
      </c>
      <c r="E93" s="27">
        <f>IF(Inserimento!H93="","",IF(Inserimento!I93="22%",Inserimento!H93/1.22,IF(Inserimento!I93="10%",Inserimento!H93/1.10,IF(Inserimento!I93="4%",Inserimento!H93/1.04,Inserimento!H93))))</f>
        <v/>
      </c>
      <c r="F93" s="27">
        <f>IF(Inserimento!G93="","",Inserimento!G93)</f>
        <v/>
      </c>
      <c r="G93" s="27">
        <f>IF(E93="","",E93*Inserimento!J93)</f>
        <v/>
      </c>
      <c r="H93" s="27">
        <f>IF(Inserimento!K93="","",Inserimento!K93)</f>
        <v/>
      </c>
      <c r="I93" s="27">
        <f>IF(Inserimento!L93="","",Inserimento!L93)</f>
        <v/>
      </c>
      <c r="J93" s="27">
        <f>IF(Inserimento!M93="","",Inserimento!M93)</f>
        <v/>
      </c>
      <c r="K93" s="27">
        <f>IF(Inserimento!N93="","",Inserimento!N93)</f>
        <v/>
      </c>
      <c r="L93" s="27">
        <f>IF(Inserimento!O93="","",Inserimento!O93)</f>
        <v/>
      </c>
      <c r="M93" s="27">
        <f>IF(Inserimento!P93="","",Inserimento!P93)</f>
        <v/>
      </c>
      <c r="N93" s="27">
        <f>IF(A93="","",SUM(F93,G93,H93,I93,J93,K93,L93,M93))</f>
        <v/>
      </c>
      <c r="O93" s="27">
        <f>IF(E93="","",E93-N93)</f>
        <v/>
      </c>
      <c r="P93" s="28">
        <f>IF(E93=0,"",IF(E93="","",O93/E93))</f>
        <v/>
      </c>
      <c r="Q93" s="27">
        <f>IF(O93="","",O93*Inserimento!Q93)</f>
        <v/>
      </c>
      <c r="R93" s="27">
        <f>IF(1-Inserimento!J93=0,"",IF(N93="","",SUM(F93,H93,I93,J93,K93,L93,M93)/(1-Inserimento!J93)))</f>
        <v/>
      </c>
      <c r="S93" s="13">
        <f>IF(P93="","",IF(P93&gt;=Parametri!$C$29,"OK",IF(P93&gt;=Parametri!$C$30,"ATTENZIONE","CRITICO")))</f>
        <v/>
      </c>
      <c r="T93" s="29">
        <f>IF(Inserimento!T93="","",TODAY()-Inserimento!T93)</f>
        <v/>
      </c>
      <c r="U93" s="13">
        <f>IF(S93="","",IF(AND(S93="CRITICO",T93&gt;Parametri!$C$31),"RIORDINO",IF(T93&gt;Parametri!$C$31,"VERIFICA","")))</f>
        <v/>
      </c>
    </row>
    <row r="94" ht="18" customHeight="1">
      <c r="A94" s="8">
        <f>IF(Inserimento!A94="","",Inserimento!A94)</f>
        <v/>
      </c>
      <c r="B94" s="8">
        <f>IF(Inserimento!C94="","",Inserimento!C94)</f>
        <v/>
      </c>
      <c r="C94" s="8">
        <f>IF(Inserimento!D94="","",Inserimento!D94)</f>
        <v/>
      </c>
      <c r="D94" s="30">
        <f>IF(Inserimento!H94="","",Inserimento!H94)</f>
        <v/>
      </c>
      <c r="E94" s="30">
        <f>IF(Inserimento!H94="","",IF(Inserimento!I94="22%",Inserimento!H94/1.22,IF(Inserimento!I94="10%",Inserimento!H94/1.10,IF(Inserimento!I94="4%",Inserimento!H94/1.04,Inserimento!H94))))</f>
        <v/>
      </c>
      <c r="F94" s="30">
        <f>IF(Inserimento!G94="","",Inserimento!G94)</f>
        <v/>
      </c>
      <c r="G94" s="30">
        <f>IF(E94="","",E94*Inserimento!J94)</f>
        <v/>
      </c>
      <c r="H94" s="30">
        <f>IF(Inserimento!K94="","",Inserimento!K94)</f>
        <v/>
      </c>
      <c r="I94" s="30">
        <f>IF(Inserimento!L94="","",Inserimento!L94)</f>
        <v/>
      </c>
      <c r="J94" s="30">
        <f>IF(Inserimento!M94="","",Inserimento!M94)</f>
        <v/>
      </c>
      <c r="K94" s="30">
        <f>IF(Inserimento!N94="","",Inserimento!N94)</f>
        <v/>
      </c>
      <c r="L94" s="30">
        <f>IF(Inserimento!O94="","",Inserimento!O94)</f>
        <v/>
      </c>
      <c r="M94" s="30">
        <f>IF(Inserimento!P94="","",Inserimento!P94)</f>
        <v/>
      </c>
      <c r="N94" s="30">
        <f>IF(A94="","",SUM(F94,G94,H94,I94,J94,K94,L94,M94))</f>
        <v/>
      </c>
      <c r="O94" s="30">
        <f>IF(E94="","",E94-N94)</f>
        <v/>
      </c>
      <c r="P94" s="31">
        <f>IF(E94=0,"",IF(E94="","",O94/E94))</f>
        <v/>
      </c>
      <c r="Q94" s="30">
        <f>IF(O94="","",O94*Inserimento!Q94)</f>
        <v/>
      </c>
      <c r="R94" s="30">
        <f>IF(1-Inserimento!J94=0,"",IF(N94="","",SUM(F94,H94,I94,J94,K94,L94,M94)/(1-Inserimento!J94)))</f>
        <v/>
      </c>
      <c r="S94" s="8">
        <f>IF(P94="","",IF(P94&gt;=Parametri!$C$29,"OK",IF(P94&gt;=Parametri!$C$30,"ATTENZIONE","CRITICO")))</f>
        <v/>
      </c>
      <c r="T94" s="32">
        <f>IF(Inserimento!T94="","",TODAY()-Inserimento!T94)</f>
        <v/>
      </c>
      <c r="U94" s="8">
        <f>IF(S94="","",IF(AND(S94="CRITICO",T94&gt;Parametri!$C$31),"RIORDINO",IF(T94&gt;Parametri!$C$31,"VERIFICA","")))</f>
        <v/>
      </c>
    </row>
    <row r="95" ht="18" customHeight="1">
      <c r="A95" s="13">
        <f>IF(Inserimento!A95="","",Inserimento!A95)</f>
        <v/>
      </c>
      <c r="B95" s="13">
        <f>IF(Inserimento!C95="","",Inserimento!C95)</f>
        <v/>
      </c>
      <c r="C95" s="13">
        <f>IF(Inserimento!D95="","",Inserimento!D95)</f>
        <v/>
      </c>
      <c r="D95" s="27">
        <f>IF(Inserimento!H95="","",Inserimento!H95)</f>
        <v/>
      </c>
      <c r="E95" s="27">
        <f>IF(Inserimento!H95="","",IF(Inserimento!I95="22%",Inserimento!H95/1.22,IF(Inserimento!I95="10%",Inserimento!H95/1.10,IF(Inserimento!I95="4%",Inserimento!H95/1.04,Inserimento!H95))))</f>
        <v/>
      </c>
      <c r="F95" s="27">
        <f>IF(Inserimento!G95="","",Inserimento!G95)</f>
        <v/>
      </c>
      <c r="G95" s="27">
        <f>IF(E95="","",E95*Inserimento!J95)</f>
        <v/>
      </c>
      <c r="H95" s="27">
        <f>IF(Inserimento!K95="","",Inserimento!K95)</f>
        <v/>
      </c>
      <c r="I95" s="27">
        <f>IF(Inserimento!L95="","",Inserimento!L95)</f>
        <v/>
      </c>
      <c r="J95" s="27">
        <f>IF(Inserimento!M95="","",Inserimento!M95)</f>
        <v/>
      </c>
      <c r="K95" s="27">
        <f>IF(Inserimento!N95="","",Inserimento!N95)</f>
        <v/>
      </c>
      <c r="L95" s="27">
        <f>IF(Inserimento!O95="","",Inserimento!O95)</f>
        <v/>
      </c>
      <c r="M95" s="27">
        <f>IF(Inserimento!P95="","",Inserimento!P95)</f>
        <v/>
      </c>
      <c r="N95" s="27">
        <f>IF(A95="","",SUM(F95,G95,H95,I95,J95,K95,L95,M95))</f>
        <v/>
      </c>
      <c r="O95" s="27">
        <f>IF(E95="","",E95-N95)</f>
        <v/>
      </c>
      <c r="P95" s="28">
        <f>IF(E95=0,"",IF(E95="","",O95/E95))</f>
        <v/>
      </c>
      <c r="Q95" s="27">
        <f>IF(O95="","",O95*Inserimento!Q95)</f>
        <v/>
      </c>
      <c r="R95" s="27">
        <f>IF(1-Inserimento!J95=0,"",IF(N95="","",SUM(F95,H95,I95,J95,K95,L95,M95)/(1-Inserimento!J95)))</f>
        <v/>
      </c>
      <c r="S95" s="13">
        <f>IF(P95="","",IF(P95&gt;=Parametri!$C$29,"OK",IF(P95&gt;=Parametri!$C$30,"ATTENZIONE","CRITICO")))</f>
        <v/>
      </c>
      <c r="T95" s="29">
        <f>IF(Inserimento!T95="","",TODAY()-Inserimento!T95)</f>
        <v/>
      </c>
      <c r="U95" s="13">
        <f>IF(S95="","",IF(AND(S95="CRITICO",T95&gt;Parametri!$C$31),"RIORDINO",IF(T95&gt;Parametri!$C$31,"VERIFICA","")))</f>
        <v/>
      </c>
    </row>
    <row r="96" ht="18" customHeight="1">
      <c r="A96" s="8">
        <f>IF(Inserimento!A96="","",Inserimento!A96)</f>
        <v/>
      </c>
      <c r="B96" s="8">
        <f>IF(Inserimento!C96="","",Inserimento!C96)</f>
        <v/>
      </c>
      <c r="C96" s="8">
        <f>IF(Inserimento!D96="","",Inserimento!D96)</f>
        <v/>
      </c>
      <c r="D96" s="30">
        <f>IF(Inserimento!H96="","",Inserimento!H96)</f>
        <v/>
      </c>
      <c r="E96" s="30">
        <f>IF(Inserimento!H96="","",IF(Inserimento!I96="22%",Inserimento!H96/1.22,IF(Inserimento!I96="10%",Inserimento!H96/1.10,IF(Inserimento!I96="4%",Inserimento!H96/1.04,Inserimento!H96))))</f>
        <v/>
      </c>
      <c r="F96" s="30">
        <f>IF(Inserimento!G96="","",Inserimento!G96)</f>
        <v/>
      </c>
      <c r="G96" s="30">
        <f>IF(E96="","",E96*Inserimento!J96)</f>
        <v/>
      </c>
      <c r="H96" s="30">
        <f>IF(Inserimento!K96="","",Inserimento!K96)</f>
        <v/>
      </c>
      <c r="I96" s="30">
        <f>IF(Inserimento!L96="","",Inserimento!L96)</f>
        <v/>
      </c>
      <c r="J96" s="30">
        <f>IF(Inserimento!M96="","",Inserimento!M96)</f>
        <v/>
      </c>
      <c r="K96" s="30">
        <f>IF(Inserimento!N96="","",Inserimento!N96)</f>
        <v/>
      </c>
      <c r="L96" s="30">
        <f>IF(Inserimento!O96="","",Inserimento!O96)</f>
        <v/>
      </c>
      <c r="M96" s="30">
        <f>IF(Inserimento!P96="","",Inserimento!P96)</f>
        <v/>
      </c>
      <c r="N96" s="30">
        <f>IF(A96="","",SUM(F96,G96,H96,I96,J96,K96,L96,M96))</f>
        <v/>
      </c>
      <c r="O96" s="30">
        <f>IF(E96="","",E96-N96)</f>
        <v/>
      </c>
      <c r="P96" s="31">
        <f>IF(E96=0,"",IF(E96="","",O96/E96))</f>
        <v/>
      </c>
      <c r="Q96" s="30">
        <f>IF(O96="","",O96*Inserimento!Q96)</f>
        <v/>
      </c>
      <c r="R96" s="30">
        <f>IF(1-Inserimento!J96=0,"",IF(N96="","",SUM(F96,H96,I96,J96,K96,L96,M96)/(1-Inserimento!J96)))</f>
        <v/>
      </c>
      <c r="S96" s="8">
        <f>IF(P96="","",IF(P96&gt;=Parametri!$C$29,"OK",IF(P96&gt;=Parametri!$C$30,"ATTENZIONE","CRITICO")))</f>
        <v/>
      </c>
      <c r="T96" s="32">
        <f>IF(Inserimento!T96="","",TODAY()-Inserimento!T96)</f>
        <v/>
      </c>
      <c r="U96" s="8">
        <f>IF(S96="","",IF(AND(S96="CRITICO",T96&gt;Parametri!$C$31),"RIORDINO",IF(T96&gt;Parametri!$C$31,"VERIFICA","")))</f>
        <v/>
      </c>
    </row>
    <row r="97" ht="18" customHeight="1">
      <c r="A97" s="13">
        <f>IF(Inserimento!A97="","",Inserimento!A97)</f>
        <v/>
      </c>
      <c r="B97" s="13">
        <f>IF(Inserimento!C97="","",Inserimento!C97)</f>
        <v/>
      </c>
      <c r="C97" s="13">
        <f>IF(Inserimento!D97="","",Inserimento!D97)</f>
        <v/>
      </c>
      <c r="D97" s="27">
        <f>IF(Inserimento!H97="","",Inserimento!H97)</f>
        <v/>
      </c>
      <c r="E97" s="27">
        <f>IF(Inserimento!H97="","",IF(Inserimento!I97="22%",Inserimento!H97/1.22,IF(Inserimento!I97="10%",Inserimento!H97/1.10,IF(Inserimento!I97="4%",Inserimento!H97/1.04,Inserimento!H97))))</f>
        <v/>
      </c>
      <c r="F97" s="27">
        <f>IF(Inserimento!G97="","",Inserimento!G97)</f>
        <v/>
      </c>
      <c r="G97" s="27">
        <f>IF(E97="","",E97*Inserimento!J97)</f>
        <v/>
      </c>
      <c r="H97" s="27">
        <f>IF(Inserimento!K97="","",Inserimento!K97)</f>
        <v/>
      </c>
      <c r="I97" s="27">
        <f>IF(Inserimento!L97="","",Inserimento!L97)</f>
        <v/>
      </c>
      <c r="J97" s="27">
        <f>IF(Inserimento!M97="","",Inserimento!M97)</f>
        <v/>
      </c>
      <c r="K97" s="27">
        <f>IF(Inserimento!N97="","",Inserimento!N97)</f>
        <v/>
      </c>
      <c r="L97" s="27">
        <f>IF(Inserimento!O97="","",Inserimento!O97)</f>
        <v/>
      </c>
      <c r="M97" s="27">
        <f>IF(Inserimento!P97="","",Inserimento!P97)</f>
        <v/>
      </c>
      <c r="N97" s="27">
        <f>IF(A97="","",SUM(F97,G97,H97,I97,J97,K97,L97,M97))</f>
        <v/>
      </c>
      <c r="O97" s="27">
        <f>IF(E97="","",E97-N97)</f>
        <v/>
      </c>
      <c r="P97" s="28">
        <f>IF(E97=0,"",IF(E97="","",O97/E97))</f>
        <v/>
      </c>
      <c r="Q97" s="27">
        <f>IF(O97="","",O97*Inserimento!Q97)</f>
        <v/>
      </c>
      <c r="R97" s="27">
        <f>IF(1-Inserimento!J97=0,"",IF(N97="","",SUM(F97,H97,I97,J97,K97,L97,M97)/(1-Inserimento!J97)))</f>
        <v/>
      </c>
      <c r="S97" s="13">
        <f>IF(P97="","",IF(P97&gt;=Parametri!$C$29,"OK",IF(P97&gt;=Parametri!$C$30,"ATTENZIONE","CRITICO")))</f>
        <v/>
      </c>
      <c r="T97" s="29">
        <f>IF(Inserimento!T97="","",TODAY()-Inserimento!T97)</f>
        <v/>
      </c>
      <c r="U97" s="13">
        <f>IF(S97="","",IF(AND(S97="CRITICO",T97&gt;Parametri!$C$31),"RIORDINO",IF(T97&gt;Parametri!$C$31,"VERIFICA","")))</f>
        <v/>
      </c>
    </row>
    <row r="98" ht="18" customHeight="1">
      <c r="A98" s="8">
        <f>IF(Inserimento!A98="","",Inserimento!A98)</f>
        <v/>
      </c>
      <c r="B98" s="8">
        <f>IF(Inserimento!C98="","",Inserimento!C98)</f>
        <v/>
      </c>
      <c r="C98" s="8">
        <f>IF(Inserimento!D98="","",Inserimento!D98)</f>
        <v/>
      </c>
      <c r="D98" s="30">
        <f>IF(Inserimento!H98="","",Inserimento!H98)</f>
        <v/>
      </c>
      <c r="E98" s="30">
        <f>IF(Inserimento!H98="","",IF(Inserimento!I98="22%",Inserimento!H98/1.22,IF(Inserimento!I98="10%",Inserimento!H98/1.10,IF(Inserimento!I98="4%",Inserimento!H98/1.04,Inserimento!H98))))</f>
        <v/>
      </c>
      <c r="F98" s="30">
        <f>IF(Inserimento!G98="","",Inserimento!G98)</f>
        <v/>
      </c>
      <c r="G98" s="30">
        <f>IF(E98="","",E98*Inserimento!J98)</f>
        <v/>
      </c>
      <c r="H98" s="30">
        <f>IF(Inserimento!K98="","",Inserimento!K98)</f>
        <v/>
      </c>
      <c r="I98" s="30">
        <f>IF(Inserimento!L98="","",Inserimento!L98)</f>
        <v/>
      </c>
      <c r="J98" s="30">
        <f>IF(Inserimento!M98="","",Inserimento!M98)</f>
        <v/>
      </c>
      <c r="K98" s="30">
        <f>IF(Inserimento!N98="","",Inserimento!N98)</f>
        <v/>
      </c>
      <c r="L98" s="30">
        <f>IF(Inserimento!O98="","",Inserimento!O98)</f>
        <v/>
      </c>
      <c r="M98" s="30">
        <f>IF(Inserimento!P98="","",Inserimento!P98)</f>
        <v/>
      </c>
      <c r="N98" s="30">
        <f>IF(A98="","",SUM(F98,G98,H98,I98,J98,K98,L98,M98))</f>
        <v/>
      </c>
      <c r="O98" s="30">
        <f>IF(E98="","",E98-N98)</f>
        <v/>
      </c>
      <c r="P98" s="31">
        <f>IF(E98=0,"",IF(E98="","",O98/E98))</f>
        <v/>
      </c>
      <c r="Q98" s="30">
        <f>IF(O98="","",O98*Inserimento!Q98)</f>
        <v/>
      </c>
      <c r="R98" s="30">
        <f>IF(1-Inserimento!J98=0,"",IF(N98="","",SUM(F98,H98,I98,J98,K98,L98,M98)/(1-Inserimento!J98)))</f>
        <v/>
      </c>
      <c r="S98" s="8">
        <f>IF(P98="","",IF(P98&gt;=Parametri!$C$29,"OK",IF(P98&gt;=Parametri!$C$30,"ATTENZIONE","CRITICO")))</f>
        <v/>
      </c>
      <c r="T98" s="32">
        <f>IF(Inserimento!T98="","",TODAY()-Inserimento!T98)</f>
        <v/>
      </c>
      <c r="U98" s="8">
        <f>IF(S98="","",IF(AND(S98="CRITICO",T98&gt;Parametri!$C$31),"RIORDINO",IF(T98&gt;Parametri!$C$31,"VERIFICA","")))</f>
        <v/>
      </c>
    </row>
    <row r="99" ht="18" customHeight="1">
      <c r="A99" s="13">
        <f>IF(Inserimento!A99="","",Inserimento!A99)</f>
        <v/>
      </c>
      <c r="B99" s="13">
        <f>IF(Inserimento!C99="","",Inserimento!C99)</f>
        <v/>
      </c>
      <c r="C99" s="13">
        <f>IF(Inserimento!D99="","",Inserimento!D99)</f>
        <v/>
      </c>
      <c r="D99" s="27">
        <f>IF(Inserimento!H99="","",Inserimento!H99)</f>
        <v/>
      </c>
      <c r="E99" s="27">
        <f>IF(Inserimento!H99="","",IF(Inserimento!I99="22%",Inserimento!H99/1.22,IF(Inserimento!I99="10%",Inserimento!H99/1.10,IF(Inserimento!I99="4%",Inserimento!H99/1.04,Inserimento!H99))))</f>
        <v/>
      </c>
      <c r="F99" s="27">
        <f>IF(Inserimento!G99="","",Inserimento!G99)</f>
        <v/>
      </c>
      <c r="G99" s="27">
        <f>IF(E99="","",E99*Inserimento!J99)</f>
        <v/>
      </c>
      <c r="H99" s="27">
        <f>IF(Inserimento!K99="","",Inserimento!K99)</f>
        <v/>
      </c>
      <c r="I99" s="27">
        <f>IF(Inserimento!L99="","",Inserimento!L99)</f>
        <v/>
      </c>
      <c r="J99" s="27">
        <f>IF(Inserimento!M99="","",Inserimento!M99)</f>
        <v/>
      </c>
      <c r="K99" s="27">
        <f>IF(Inserimento!N99="","",Inserimento!N99)</f>
        <v/>
      </c>
      <c r="L99" s="27">
        <f>IF(Inserimento!O99="","",Inserimento!O99)</f>
        <v/>
      </c>
      <c r="M99" s="27">
        <f>IF(Inserimento!P99="","",Inserimento!P99)</f>
        <v/>
      </c>
      <c r="N99" s="27">
        <f>IF(A99="","",SUM(F99,G99,H99,I99,J99,K99,L99,M99))</f>
        <v/>
      </c>
      <c r="O99" s="27">
        <f>IF(E99="","",E99-N99)</f>
        <v/>
      </c>
      <c r="P99" s="28">
        <f>IF(E99=0,"",IF(E99="","",O99/E99))</f>
        <v/>
      </c>
      <c r="Q99" s="27">
        <f>IF(O99="","",O99*Inserimento!Q99)</f>
        <v/>
      </c>
      <c r="R99" s="27">
        <f>IF(1-Inserimento!J99=0,"",IF(N99="","",SUM(F99,H99,I99,J99,K99,L99,M99)/(1-Inserimento!J99)))</f>
        <v/>
      </c>
      <c r="S99" s="13">
        <f>IF(P99="","",IF(P99&gt;=Parametri!$C$29,"OK",IF(P99&gt;=Parametri!$C$30,"ATTENZIONE","CRITICO")))</f>
        <v/>
      </c>
      <c r="T99" s="29">
        <f>IF(Inserimento!T99="","",TODAY()-Inserimento!T99)</f>
        <v/>
      </c>
      <c r="U99" s="13">
        <f>IF(S99="","",IF(AND(S99="CRITICO",T99&gt;Parametri!$C$31),"RIORDINO",IF(T99&gt;Parametri!$C$31,"VERIFICA","")))</f>
        <v/>
      </c>
    </row>
    <row r="100" ht="18" customHeight="1">
      <c r="A100" s="8">
        <f>IF(Inserimento!A100="","",Inserimento!A100)</f>
        <v/>
      </c>
      <c r="B100" s="8">
        <f>IF(Inserimento!C100="","",Inserimento!C100)</f>
        <v/>
      </c>
      <c r="C100" s="8">
        <f>IF(Inserimento!D100="","",Inserimento!D100)</f>
        <v/>
      </c>
      <c r="D100" s="30">
        <f>IF(Inserimento!H100="","",Inserimento!H100)</f>
        <v/>
      </c>
      <c r="E100" s="30">
        <f>IF(Inserimento!H100="","",IF(Inserimento!I100="22%",Inserimento!H100/1.22,IF(Inserimento!I100="10%",Inserimento!H100/1.10,IF(Inserimento!I100="4%",Inserimento!H100/1.04,Inserimento!H100))))</f>
        <v/>
      </c>
      <c r="F100" s="30">
        <f>IF(Inserimento!G100="","",Inserimento!G100)</f>
        <v/>
      </c>
      <c r="G100" s="30">
        <f>IF(E100="","",E100*Inserimento!J100)</f>
        <v/>
      </c>
      <c r="H100" s="30">
        <f>IF(Inserimento!K100="","",Inserimento!K100)</f>
        <v/>
      </c>
      <c r="I100" s="30">
        <f>IF(Inserimento!L100="","",Inserimento!L100)</f>
        <v/>
      </c>
      <c r="J100" s="30">
        <f>IF(Inserimento!M100="","",Inserimento!M100)</f>
        <v/>
      </c>
      <c r="K100" s="30">
        <f>IF(Inserimento!N100="","",Inserimento!N100)</f>
        <v/>
      </c>
      <c r="L100" s="30">
        <f>IF(Inserimento!O100="","",Inserimento!O100)</f>
        <v/>
      </c>
      <c r="M100" s="30">
        <f>IF(Inserimento!P100="","",Inserimento!P100)</f>
        <v/>
      </c>
      <c r="N100" s="30">
        <f>IF(A100="","",SUM(F100,G100,H100,I100,J100,K100,L100,M100))</f>
        <v/>
      </c>
      <c r="O100" s="30">
        <f>IF(E100="","",E100-N100)</f>
        <v/>
      </c>
      <c r="P100" s="31">
        <f>IF(E100=0,"",IF(E100="","",O100/E100))</f>
        <v/>
      </c>
      <c r="Q100" s="30">
        <f>IF(O100="","",O100*Inserimento!Q100)</f>
        <v/>
      </c>
      <c r="R100" s="30">
        <f>IF(1-Inserimento!J100=0,"",IF(N100="","",SUM(F100,H100,I100,J100,K100,L100,M100)/(1-Inserimento!J100)))</f>
        <v/>
      </c>
      <c r="S100" s="8">
        <f>IF(P100="","",IF(P100&gt;=Parametri!$C$29,"OK",IF(P100&gt;=Parametri!$C$30,"ATTENZIONE","CRITICO")))</f>
        <v/>
      </c>
      <c r="T100" s="32">
        <f>IF(Inserimento!T100="","",TODAY()-Inserimento!T100)</f>
        <v/>
      </c>
      <c r="U100" s="8">
        <f>IF(S100="","",IF(AND(S100="CRITICO",T100&gt;Parametri!$C$31),"RIORDINO",IF(T100&gt;Parametri!$C$31,"VERIFICA","")))</f>
        <v/>
      </c>
    </row>
    <row r="101" ht="18" customHeight="1">
      <c r="A101" s="13">
        <f>IF(Inserimento!A101="","",Inserimento!A101)</f>
        <v/>
      </c>
      <c r="B101" s="13">
        <f>IF(Inserimento!C101="","",Inserimento!C101)</f>
        <v/>
      </c>
      <c r="C101" s="13">
        <f>IF(Inserimento!D101="","",Inserimento!D101)</f>
        <v/>
      </c>
      <c r="D101" s="27">
        <f>IF(Inserimento!H101="","",Inserimento!H101)</f>
        <v/>
      </c>
      <c r="E101" s="27">
        <f>IF(Inserimento!H101="","",IF(Inserimento!I101="22%",Inserimento!H101/1.22,IF(Inserimento!I101="10%",Inserimento!H101/1.10,IF(Inserimento!I101="4%",Inserimento!H101/1.04,Inserimento!H101))))</f>
        <v/>
      </c>
      <c r="F101" s="27">
        <f>IF(Inserimento!G101="","",Inserimento!G101)</f>
        <v/>
      </c>
      <c r="G101" s="27">
        <f>IF(E101="","",E101*Inserimento!J101)</f>
        <v/>
      </c>
      <c r="H101" s="27">
        <f>IF(Inserimento!K101="","",Inserimento!K101)</f>
        <v/>
      </c>
      <c r="I101" s="27">
        <f>IF(Inserimento!L101="","",Inserimento!L101)</f>
        <v/>
      </c>
      <c r="J101" s="27">
        <f>IF(Inserimento!M101="","",Inserimento!M101)</f>
        <v/>
      </c>
      <c r="K101" s="27">
        <f>IF(Inserimento!N101="","",Inserimento!N101)</f>
        <v/>
      </c>
      <c r="L101" s="27">
        <f>IF(Inserimento!O101="","",Inserimento!O101)</f>
        <v/>
      </c>
      <c r="M101" s="27">
        <f>IF(Inserimento!P101="","",Inserimento!P101)</f>
        <v/>
      </c>
      <c r="N101" s="27">
        <f>IF(A101="","",SUM(F101,G101,H101,I101,J101,K101,L101,M101))</f>
        <v/>
      </c>
      <c r="O101" s="27">
        <f>IF(E101="","",E101-N101)</f>
        <v/>
      </c>
      <c r="P101" s="28">
        <f>IF(E101=0,"",IF(E101="","",O101/E101))</f>
        <v/>
      </c>
      <c r="Q101" s="27">
        <f>IF(O101="","",O101*Inserimento!Q101)</f>
        <v/>
      </c>
      <c r="R101" s="27">
        <f>IF(1-Inserimento!J101=0,"",IF(N101="","",SUM(F101,H101,I101,J101,K101,L101,M101)/(1-Inserimento!J101)))</f>
        <v/>
      </c>
      <c r="S101" s="13">
        <f>IF(P101="","",IF(P101&gt;=Parametri!$C$29,"OK",IF(P101&gt;=Parametri!$C$30,"ATTENZIONE","CRITICO")))</f>
        <v/>
      </c>
      <c r="T101" s="29">
        <f>IF(Inserimento!T101="","",TODAY()-Inserimento!T101)</f>
        <v/>
      </c>
      <c r="U101" s="13">
        <f>IF(S101="","",IF(AND(S101="CRITICO",T101&gt;Parametri!$C$31),"RIORDINO",IF(T101&gt;Parametri!$C$31,"VERIFICA","")))</f>
        <v/>
      </c>
    </row>
    <row r="102" ht="18" customHeight="1">
      <c r="A102" s="8">
        <f>IF(Inserimento!A102="","",Inserimento!A102)</f>
        <v/>
      </c>
      <c r="B102" s="8">
        <f>IF(Inserimento!C102="","",Inserimento!C102)</f>
        <v/>
      </c>
      <c r="C102" s="8">
        <f>IF(Inserimento!D102="","",Inserimento!D102)</f>
        <v/>
      </c>
      <c r="D102" s="30">
        <f>IF(Inserimento!H102="","",Inserimento!H102)</f>
        <v/>
      </c>
      <c r="E102" s="30">
        <f>IF(Inserimento!H102="","",IF(Inserimento!I102="22%",Inserimento!H102/1.22,IF(Inserimento!I102="10%",Inserimento!H102/1.10,IF(Inserimento!I102="4%",Inserimento!H102/1.04,Inserimento!H102))))</f>
        <v/>
      </c>
      <c r="F102" s="30">
        <f>IF(Inserimento!G102="","",Inserimento!G102)</f>
        <v/>
      </c>
      <c r="G102" s="30">
        <f>IF(E102="","",E102*Inserimento!J102)</f>
        <v/>
      </c>
      <c r="H102" s="30">
        <f>IF(Inserimento!K102="","",Inserimento!K102)</f>
        <v/>
      </c>
      <c r="I102" s="30">
        <f>IF(Inserimento!L102="","",Inserimento!L102)</f>
        <v/>
      </c>
      <c r="J102" s="30">
        <f>IF(Inserimento!M102="","",Inserimento!M102)</f>
        <v/>
      </c>
      <c r="K102" s="30">
        <f>IF(Inserimento!N102="","",Inserimento!N102)</f>
        <v/>
      </c>
      <c r="L102" s="30">
        <f>IF(Inserimento!O102="","",Inserimento!O102)</f>
        <v/>
      </c>
      <c r="M102" s="30">
        <f>IF(Inserimento!P102="","",Inserimento!P102)</f>
        <v/>
      </c>
      <c r="N102" s="30">
        <f>IF(A102="","",SUM(F102,G102,H102,I102,J102,K102,L102,M102))</f>
        <v/>
      </c>
      <c r="O102" s="30">
        <f>IF(E102="","",E102-N102)</f>
        <v/>
      </c>
      <c r="P102" s="31">
        <f>IF(E102=0,"",IF(E102="","",O102/E102))</f>
        <v/>
      </c>
      <c r="Q102" s="30">
        <f>IF(O102="","",O102*Inserimento!Q102)</f>
        <v/>
      </c>
      <c r="R102" s="30">
        <f>IF(1-Inserimento!J102=0,"",IF(N102="","",SUM(F102,H102,I102,J102,K102,L102,M102)/(1-Inserimento!J102)))</f>
        <v/>
      </c>
      <c r="S102" s="8">
        <f>IF(P102="","",IF(P102&gt;=Parametri!$C$29,"OK",IF(P102&gt;=Parametri!$C$30,"ATTENZIONE","CRITICO")))</f>
        <v/>
      </c>
      <c r="T102" s="32">
        <f>IF(Inserimento!T102="","",TODAY()-Inserimento!T102)</f>
        <v/>
      </c>
      <c r="U102" s="8">
        <f>IF(S102="","",IF(AND(S102="CRITICO",T102&gt;Parametri!$C$31),"RIORDINO",IF(T102&gt;Parametri!$C$31,"VERIFICA","")))</f>
        <v/>
      </c>
    </row>
    <row r="103" ht="18" customHeight="1">
      <c r="A103" s="13">
        <f>IF(Inserimento!A103="","",Inserimento!A103)</f>
        <v/>
      </c>
      <c r="B103" s="13">
        <f>IF(Inserimento!C103="","",Inserimento!C103)</f>
        <v/>
      </c>
      <c r="C103" s="13">
        <f>IF(Inserimento!D103="","",Inserimento!D103)</f>
        <v/>
      </c>
      <c r="D103" s="27">
        <f>IF(Inserimento!H103="","",Inserimento!H103)</f>
        <v/>
      </c>
      <c r="E103" s="27">
        <f>IF(Inserimento!H103="","",IF(Inserimento!I103="22%",Inserimento!H103/1.22,IF(Inserimento!I103="10%",Inserimento!H103/1.10,IF(Inserimento!I103="4%",Inserimento!H103/1.04,Inserimento!H103))))</f>
        <v/>
      </c>
      <c r="F103" s="27">
        <f>IF(Inserimento!G103="","",Inserimento!G103)</f>
        <v/>
      </c>
      <c r="G103" s="27">
        <f>IF(E103="","",E103*Inserimento!J103)</f>
        <v/>
      </c>
      <c r="H103" s="27">
        <f>IF(Inserimento!K103="","",Inserimento!K103)</f>
        <v/>
      </c>
      <c r="I103" s="27">
        <f>IF(Inserimento!L103="","",Inserimento!L103)</f>
        <v/>
      </c>
      <c r="J103" s="27">
        <f>IF(Inserimento!M103="","",Inserimento!M103)</f>
        <v/>
      </c>
      <c r="K103" s="27">
        <f>IF(Inserimento!N103="","",Inserimento!N103)</f>
        <v/>
      </c>
      <c r="L103" s="27">
        <f>IF(Inserimento!O103="","",Inserimento!O103)</f>
        <v/>
      </c>
      <c r="M103" s="27">
        <f>IF(Inserimento!P103="","",Inserimento!P103)</f>
        <v/>
      </c>
      <c r="N103" s="27">
        <f>IF(A103="","",SUM(F103,G103,H103,I103,J103,K103,L103,M103))</f>
        <v/>
      </c>
      <c r="O103" s="27">
        <f>IF(E103="","",E103-N103)</f>
        <v/>
      </c>
      <c r="P103" s="28">
        <f>IF(E103=0,"",IF(E103="","",O103/E103))</f>
        <v/>
      </c>
      <c r="Q103" s="27">
        <f>IF(O103="","",O103*Inserimento!Q103)</f>
        <v/>
      </c>
      <c r="R103" s="27">
        <f>IF(1-Inserimento!J103=0,"",IF(N103="","",SUM(F103,H103,I103,J103,K103,L103,M103)/(1-Inserimento!J103)))</f>
        <v/>
      </c>
      <c r="S103" s="13">
        <f>IF(P103="","",IF(P103&gt;=Parametri!$C$29,"OK",IF(P103&gt;=Parametri!$C$30,"ATTENZIONE","CRITICO")))</f>
        <v/>
      </c>
      <c r="T103" s="29">
        <f>IF(Inserimento!T103="","",TODAY()-Inserimento!T103)</f>
        <v/>
      </c>
      <c r="U103" s="13">
        <f>IF(S103="","",IF(AND(S103="CRITICO",T103&gt;Parametri!$C$31),"RIORDINO",IF(T103&gt;Parametri!$C$31,"VERIFICA","")))</f>
        <v/>
      </c>
    </row>
    <row r="104" ht="18" customHeight="1">
      <c r="A104" s="8">
        <f>IF(Inserimento!A104="","",Inserimento!A104)</f>
        <v/>
      </c>
      <c r="B104" s="8">
        <f>IF(Inserimento!C104="","",Inserimento!C104)</f>
        <v/>
      </c>
      <c r="C104" s="8">
        <f>IF(Inserimento!D104="","",Inserimento!D104)</f>
        <v/>
      </c>
      <c r="D104" s="30">
        <f>IF(Inserimento!H104="","",Inserimento!H104)</f>
        <v/>
      </c>
      <c r="E104" s="30">
        <f>IF(Inserimento!H104="","",IF(Inserimento!I104="22%",Inserimento!H104/1.22,IF(Inserimento!I104="10%",Inserimento!H104/1.10,IF(Inserimento!I104="4%",Inserimento!H104/1.04,Inserimento!H104))))</f>
        <v/>
      </c>
      <c r="F104" s="30">
        <f>IF(Inserimento!G104="","",Inserimento!G104)</f>
        <v/>
      </c>
      <c r="G104" s="30">
        <f>IF(E104="","",E104*Inserimento!J104)</f>
        <v/>
      </c>
      <c r="H104" s="30">
        <f>IF(Inserimento!K104="","",Inserimento!K104)</f>
        <v/>
      </c>
      <c r="I104" s="30">
        <f>IF(Inserimento!L104="","",Inserimento!L104)</f>
        <v/>
      </c>
      <c r="J104" s="30">
        <f>IF(Inserimento!M104="","",Inserimento!M104)</f>
        <v/>
      </c>
      <c r="K104" s="30">
        <f>IF(Inserimento!N104="","",Inserimento!N104)</f>
        <v/>
      </c>
      <c r="L104" s="30">
        <f>IF(Inserimento!O104="","",Inserimento!O104)</f>
        <v/>
      </c>
      <c r="M104" s="30">
        <f>IF(Inserimento!P104="","",Inserimento!P104)</f>
        <v/>
      </c>
      <c r="N104" s="30">
        <f>IF(A104="","",SUM(F104,G104,H104,I104,J104,K104,L104,M104))</f>
        <v/>
      </c>
      <c r="O104" s="30">
        <f>IF(E104="","",E104-N104)</f>
        <v/>
      </c>
      <c r="P104" s="31">
        <f>IF(E104=0,"",IF(E104="","",O104/E104))</f>
        <v/>
      </c>
      <c r="Q104" s="30">
        <f>IF(O104="","",O104*Inserimento!Q104)</f>
        <v/>
      </c>
      <c r="R104" s="30">
        <f>IF(1-Inserimento!J104=0,"",IF(N104="","",SUM(F104,H104,I104,J104,K104,L104,M104)/(1-Inserimento!J104)))</f>
        <v/>
      </c>
      <c r="S104" s="8">
        <f>IF(P104="","",IF(P104&gt;=Parametri!$C$29,"OK",IF(P104&gt;=Parametri!$C$30,"ATTENZIONE","CRITICO")))</f>
        <v/>
      </c>
      <c r="T104" s="32">
        <f>IF(Inserimento!T104="","",TODAY()-Inserimento!T104)</f>
        <v/>
      </c>
      <c r="U104" s="8">
        <f>IF(S104="","",IF(AND(S104="CRITICO",T104&gt;Parametri!$C$31),"RIORDINO",IF(T104&gt;Parametri!$C$31,"VERIFICA","")))</f>
        <v/>
      </c>
    </row>
    <row r="105" ht="18" customHeight="1">
      <c r="A105" s="13">
        <f>IF(Inserimento!A105="","",Inserimento!A105)</f>
        <v/>
      </c>
      <c r="B105" s="13">
        <f>IF(Inserimento!C105="","",Inserimento!C105)</f>
        <v/>
      </c>
      <c r="C105" s="13">
        <f>IF(Inserimento!D105="","",Inserimento!D105)</f>
        <v/>
      </c>
      <c r="D105" s="27">
        <f>IF(Inserimento!H105="","",Inserimento!H105)</f>
        <v/>
      </c>
      <c r="E105" s="27">
        <f>IF(Inserimento!H105="","",IF(Inserimento!I105="22%",Inserimento!H105/1.22,IF(Inserimento!I105="10%",Inserimento!H105/1.10,IF(Inserimento!I105="4%",Inserimento!H105/1.04,Inserimento!H105))))</f>
        <v/>
      </c>
      <c r="F105" s="27">
        <f>IF(Inserimento!G105="","",Inserimento!G105)</f>
        <v/>
      </c>
      <c r="G105" s="27">
        <f>IF(E105="","",E105*Inserimento!J105)</f>
        <v/>
      </c>
      <c r="H105" s="27">
        <f>IF(Inserimento!K105="","",Inserimento!K105)</f>
        <v/>
      </c>
      <c r="I105" s="27">
        <f>IF(Inserimento!L105="","",Inserimento!L105)</f>
        <v/>
      </c>
      <c r="J105" s="27">
        <f>IF(Inserimento!M105="","",Inserimento!M105)</f>
        <v/>
      </c>
      <c r="K105" s="27">
        <f>IF(Inserimento!N105="","",Inserimento!N105)</f>
        <v/>
      </c>
      <c r="L105" s="27">
        <f>IF(Inserimento!O105="","",Inserimento!O105)</f>
        <v/>
      </c>
      <c r="M105" s="27">
        <f>IF(Inserimento!P105="","",Inserimento!P105)</f>
        <v/>
      </c>
      <c r="N105" s="27">
        <f>IF(A105="","",SUM(F105,G105,H105,I105,J105,K105,L105,M105))</f>
        <v/>
      </c>
      <c r="O105" s="27">
        <f>IF(E105="","",E105-N105)</f>
        <v/>
      </c>
      <c r="P105" s="28">
        <f>IF(E105=0,"",IF(E105="","",O105/E105))</f>
        <v/>
      </c>
      <c r="Q105" s="27">
        <f>IF(O105="","",O105*Inserimento!Q105)</f>
        <v/>
      </c>
      <c r="R105" s="27">
        <f>IF(1-Inserimento!J105=0,"",IF(N105="","",SUM(F105,H105,I105,J105,K105,L105,M105)/(1-Inserimento!J105)))</f>
        <v/>
      </c>
      <c r="S105" s="13">
        <f>IF(P105="","",IF(P105&gt;=Parametri!$C$29,"OK",IF(P105&gt;=Parametri!$C$30,"ATTENZIONE","CRITICO")))</f>
        <v/>
      </c>
      <c r="T105" s="29">
        <f>IF(Inserimento!T105="","",TODAY()-Inserimento!T105)</f>
        <v/>
      </c>
      <c r="U105" s="13">
        <f>IF(S105="","",IF(AND(S105="CRITICO",T105&gt;Parametri!$C$31),"RIORDINO",IF(T105&gt;Parametri!$C$31,"VERIFICA","")))</f>
        <v/>
      </c>
    </row>
    <row r="106" ht="18" customHeight="1">
      <c r="A106" s="8">
        <f>IF(Inserimento!A106="","",Inserimento!A106)</f>
        <v/>
      </c>
      <c r="B106" s="8">
        <f>IF(Inserimento!C106="","",Inserimento!C106)</f>
        <v/>
      </c>
      <c r="C106" s="8">
        <f>IF(Inserimento!D106="","",Inserimento!D106)</f>
        <v/>
      </c>
      <c r="D106" s="30">
        <f>IF(Inserimento!H106="","",Inserimento!H106)</f>
        <v/>
      </c>
      <c r="E106" s="30">
        <f>IF(Inserimento!H106="","",IF(Inserimento!I106="22%",Inserimento!H106/1.22,IF(Inserimento!I106="10%",Inserimento!H106/1.10,IF(Inserimento!I106="4%",Inserimento!H106/1.04,Inserimento!H106))))</f>
        <v/>
      </c>
      <c r="F106" s="30">
        <f>IF(Inserimento!G106="","",Inserimento!G106)</f>
        <v/>
      </c>
      <c r="G106" s="30">
        <f>IF(E106="","",E106*Inserimento!J106)</f>
        <v/>
      </c>
      <c r="H106" s="30">
        <f>IF(Inserimento!K106="","",Inserimento!K106)</f>
        <v/>
      </c>
      <c r="I106" s="30">
        <f>IF(Inserimento!L106="","",Inserimento!L106)</f>
        <v/>
      </c>
      <c r="J106" s="30">
        <f>IF(Inserimento!M106="","",Inserimento!M106)</f>
        <v/>
      </c>
      <c r="K106" s="30">
        <f>IF(Inserimento!N106="","",Inserimento!N106)</f>
        <v/>
      </c>
      <c r="L106" s="30">
        <f>IF(Inserimento!O106="","",Inserimento!O106)</f>
        <v/>
      </c>
      <c r="M106" s="30">
        <f>IF(Inserimento!P106="","",Inserimento!P106)</f>
        <v/>
      </c>
      <c r="N106" s="30">
        <f>IF(A106="","",SUM(F106,G106,H106,I106,J106,K106,L106,M106))</f>
        <v/>
      </c>
      <c r="O106" s="30">
        <f>IF(E106="","",E106-N106)</f>
        <v/>
      </c>
      <c r="P106" s="31">
        <f>IF(E106=0,"",IF(E106="","",O106/E106))</f>
        <v/>
      </c>
      <c r="Q106" s="30">
        <f>IF(O106="","",O106*Inserimento!Q106)</f>
        <v/>
      </c>
      <c r="R106" s="30">
        <f>IF(1-Inserimento!J106=0,"",IF(N106="","",SUM(F106,H106,I106,J106,K106,L106,M106)/(1-Inserimento!J106)))</f>
        <v/>
      </c>
      <c r="S106" s="8">
        <f>IF(P106="","",IF(P106&gt;=Parametri!$C$29,"OK",IF(P106&gt;=Parametri!$C$30,"ATTENZIONE","CRITICO")))</f>
        <v/>
      </c>
      <c r="T106" s="32">
        <f>IF(Inserimento!T106="","",TODAY()-Inserimento!T106)</f>
        <v/>
      </c>
      <c r="U106" s="8">
        <f>IF(S106="","",IF(AND(S106="CRITICO",T106&gt;Parametri!$C$31),"RIORDINO",IF(T106&gt;Parametri!$C$31,"VERIFICA","")))</f>
        <v/>
      </c>
    </row>
    <row r="107" ht="18" customHeight="1">
      <c r="A107" s="13">
        <f>IF(Inserimento!A107="","",Inserimento!A107)</f>
        <v/>
      </c>
      <c r="B107" s="13">
        <f>IF(Inserimento!C107="","",Inserimento!C107)</f>
        <v/>
      </c>
      <c r="C107" s="13">
        <f>IF(Inserimento!D107="","",Inserimento!D107)</f>
        <v/>
      </c>
      <c r="D107" s="27">
        <f>IF(Inserimento!H107="","",Inserimento!H107)</f>
        <v/>
      </c>
      <c r="E107" s="27">
        <f>IF(Inserimento!H107="","",IF(Inserimento!I107="22%",Inserimento!H107/1.22,IF(Inserimento!I107="10%",Inserimento!H107/1.10,IF(Inserimento!I107="4%",Inserimento!H107/1.04,Inserimento!H107))))</f>
        <v/>
      </c>
      <c r="F107" s="27">
        <f>IF(Inserimento!G107="","",Inserimento!G107)</f>
        <v/>
      </c>
      <c r="G107" s="27">
        <f>IF(E107="","",E107*Inserimento!J107)</f>
        <v/>
      </c>
      <c r="H107" s="27">
        <f>IF(Inserimento!K107="","",Inserimento!K107)</f>
        <v/>
      </c>
      <c r="I107" s="27">
        <f>IF(Inserimento!L107="","",Inserimento!L107)</f>
        <v/>
      </c>
      <c r="J107" s="27">
        <f>IF(Inserimento!M107="","",Inserimento!M107)</f>
        <v/>
      </c>
      <c r="K107" s="27">
        <f>IF(Inserimento!N107="","",Inserimento!N107)</f>
        <v/>
      </c>
      <c r="L107" s="27">
        <f>IF(Inserimento!O107="","",Inserimento!O107)</f>
        <v/>
      </c>
      <c r="M107" s="27">
        <f>IF(Inserimento!P107="","",Inserimento!P107)</f>
        <v/>
      </c>
      <c r="N107" s="27">
        <f>IF(A107="","",SUM(F107,G107,H107,I107,J107,K107,L107,M107))</f>
        <v/>
      </c>
      <c r="O107" s="27">
        <f>IF(E107="","",E107-N107)</f>
        <v/>
      </c>
      <c r="P107" s="28">
        <f>IF(E107=0,"",IF(E107="","",O107/E107))</f>
        <v/>
      </c>
      <c r="Q107" s="27">
        <f>IF(O107="","",O107*Inserimento!Q107)</f>
        <v/>
      </c>
      <c r="R107" s="27">
        <f>IF(1-Inserimento!J107=0,"",IF(N107="","",SUM(F107,H107,I107,J107,K107,L107,M107)/(1-Inserimento!J107)))</f>
        <v/>
      </c>
      <c r="S107" s="13">
        <f>IF(P107="","",IF(P107&gt;=Parametri!$C$29,"OK",IF(P107&gt;=Parametri!$C$30,"ATTENZIONE","CRITICO")))</f>
        <v/>
      </c>
      <c r="T107" s="29">
        <f>IF(Inserimento!T107="","",TODAY()-Inserimento!T107)</f>
        <v/>
      </c>
      <c r="U107" s="13">
        <f>IF(S107="","",IF(AND(S107="CRITICO",T107&gt;Parametri!$C$31),"RIORDINO",IF(T107&gt;Parametri!$C$31,"VERIFICA","")))</f>
        <v/>
      </c>
    </row>
    <row r="108" ht="18" customHeight="1">
      <c r="A108" s="8">
        <f>IF(Inserimento!A108="","",Inserimento!A108)</f>
        <v/>
      </c>
      <c r="B108" s="8">
        <f>IF(Inserimento!C108="","",Inserimento!C108)</f>
        <v/>
      </c>
      <c r="C108" s="8">
        <f>IF(Inserimento!D108="","",Inserimento!D108)</f>
        <v/>
      </c>
      <c r="D108" s="30">
        <f>IF(Inserimento!H108="","",Inserimento!H108)</f>
        <v/>
      </c>
      <c r="E108" s="30">
        <f>IF(Inserimento!H108="","",IF(Inserimento!I108="22%",Inserimento!H108/1.22,IF(Inserimento!I108="10%",Inserimento!H108/1.10,IF(Inserimento!I108="4%",Inserimento!H108/1.04,Inserimento!H108))))</f>
        <v/>
      </c>
      <c r="F108" s="30">
        <f>IF(Inserimento!G108="","",Inserimento!G108)</f>
        <v/>
      </c>
      <c r="G108" s="30">
        <f>IF(E108="","",E108*Inserimento!J108)</f>
        <v/>
      </c>
      <c r="H108" s="30">
        <f>IF(Inserimento!K108="","",Inserimento!K108)</f>
        <v/>
      </c>
      <c r="I108" s="30">
        <f>IF(Inserimento!L108="","",Inserimento!L108)</f>
        <v/>
      </c>
      <c r="J108" s="30">
        <f>IF(Inserimento!M108="","",Inserimento!M108)</f>
        <v/>
      </c>
      <c r="K108" s="30">
        <f>IF(Inserimento!N108="","",Inserimento!N108)</f>
        <v/>
      </c>
      <c r="L108" s="30">
        <f>IF(Inserimento!O108="","",Inserimento!O108)</f>
        <v/>
      </c>
      <c r="M108" s="30">
        <f>IF(Inserimento!P108="","",Inserimento!P108)</f>
        <v/>
      </c>
      <c r="N108" s="30">
        <f>IF(A108="","",SUM(F108,G108,H108,I108,J108,K108,L108,M108))</f>
        <v/>
      </c>
      <c r="O108" s="30">
        <f>IF(E108="","",E108-N108)</f>
        <v/>
      </c>
      <c r="P108" s="31">
        <f>IF(E108=0,"",IF(E108="","",O108/E108))</f>
        <v/>
      </c>
      <c r="Q108" s="30">
        <f>IF(O108="","",O108*Inserimento!Q108)</f>
        <v/>
      </c>
      <c r="R108" s="30">
        <f>IF(1-Inserimento!J108=0,"",IF(N108="","",SUM(F108,H108,I108,J108,K108,L108,M108)/(1-Inserimento!J108)))</f>
        <v/>
      </c>
      <c r="S108" s="8">
        <f>IF(P108="","",IF(P108&gt;=Parametri!$C$29,"OK",IF(P108&gt;=Parametri!$C$30,"ATTENZIONE","CRITICO")))</f>
        <v/>
      </c>
      <c r="T108" s="32">
        <f>IF(Inserimento!T108="","",TODAY()-Inserimento!T108)</f>
        <v/>
      </c>
      <c r="U108" s="8">
        <f>IF(S108="","",IF(AND(S108="CRITICO",T108&gt;Parametri!$C$31),"RIORDINO",IF(T108&gt;Parametri!$C$31,"VERIFICA","")))</f>
        <v/>
      </c>
    </row>
    <row r="109" ht="18" customHeight="1">
      <c r="A109" s="13">
        <f>IF(Inserimento!A109="","",Inserimento!A109)</f>
        <v/>
      </c>
      <c r="B109" s="13">
        <f>IF(Inserimento!C109="","",Inserimento!C109)</f>
        <v/>
      </c>
      <c r="C109" s="13">
        <f>IF(Inserimento!D109="","",Inserimento!D109)</f>
        <v/>
      </c>
      <c r="D109" s="27">
        <f>IF(Inserimento!H109="","",Inserimento!H109)</f>
        <v/>
      </c>
      <c r="E109" s="27">
        <f>IF(Inserimento!H109="","",IF(Inserimento!I109="22%",Inserimento!H109/1.22,IF(Inserimento!I109="10%",Inserimento!H109/1.10,IF(Inserimento!I109="4%",Inserimento!H109/1.04,Inserimento!H109))))</f>
        <v/>
      </c>
      <c r="F109" s="27">
        <f>IF(Inserimento!G109="","",Inserimento!G109)</f>
        <v/>
      </c>
      <c r="G109" s="27">
        <f>IF(E109="","",E109*Inserimento!J109)</f>
        <v/>
      </c>
      <c r="H109" s="27">
        <f>IF(Inserimento!K109="","",Inserimento!K109)</f>
        <v/>
      </c>
      <c r="I109" s="27">
        <f>IF(Inserimento!L109="","",Inserimento!L109)</f>
        <v/>
      </c>
      <c r="J109" s="27">
        <f>IF(Inserimento!M109="","",Inserimento!M109)</f>
        <v/>
      </c>
      <c r="K109" s="27">
        <f>IF(Inserimento!N109="","",Inserimento!N109)</f>
        <v/>
      </c>
      <c r="L109" s="27">
        <f>IF(Inserimento!O109="","",Inserimento!O109)</f>
        <v/>
      </c>
      <c r="M109" s="27">
        <f>IF(Inserimento!P109="","",Inserimento!P109)</f>
        <v/>
      </c>
      <c r="N109" s="27">
        <f>IF(A109="","",SUM(F109,G109,H109,I109,J109,K109,L109,M109))</f>
        <v/>
      </c>
      <c r="O109" s="27">
        <f>IF(E109="","",E109-N109)</f>
        <v/>
      </c>
      <c r="P109" s="28">
        <f>IF(E109=0,"",IF(E109="","",O109/E109))</f>
        <v/>
      </c>
      <c r="Q109" s="27">
        <f>IF(O109="","",O109*Inserimento!Q109)</f>
        <v/>
      </c>
      <c r="R109" s="27">
        <f>IF(1-Inserimento!J109=0,"",IF(N109="","",SUM(F109,H109,I109,J109,K109,L109,M109)/(1-Inserimento!J109)))</f>
        <v/>
      </c>
      <c r="S109" s="13">
        <f>IF(P109="","",IF(P109&gt;=Parametri!$C$29,"OK",IF(P109&gt;=Parametri!$C$30,"ATTENZIONE","CRITICO")))</f>
        <v/>
      </c>
      <c r="T109" s="29">
        <f>IF(Inserimento!T109="","",TODAY()-Inserimento!T109)</f>
        <v/>
      </c>
      <c r="U109" s="13">
        <f>IF(S109="","",IF(AND(S109="CRITICO",T109&gt;Parametri!$C$31),"RIORDINO",IF(T109&gt;Parametri!$C$31,"VERIFICA","")))</f>
        <v/>
      </c>
    </row>
    <row r="110" ht="18" customHeight="1">
      <c r="A110" s="8">
        <f>IF(Inserimento!A110="","",Inserimento!A110)</f>
        <v/>
      </c>
      <c r="B110" s="8">
        <f>IF(Inserimento!C110="","",Inserimento!C110)</f>
        <v/>
      </c>
      <c r="C110" s="8">
        <f>IF(Inserimento!D110="","",Inserimento!D110)</f>
        <v/>
      </c>
      <c r="D110" s="30">
        <f>IF(Inserimento!H110="","",Inserimento!H110)</f>
        <v/>
      </c>
      <c r="E110" s="30">
        <f>IF(Inserimento!H110="","",IF(Inserimento!I110="22%",Inserimento!H110/1.22,IF(Inserimento!I110="10%",Inserimento!H110/1.10,IF(Inserimento!I110="4%",Inserimento!H110/1.04,Inserimento!H110))))</f>
        <v/>
      </c>
      <c r="F110" s="30">
        <f>IF(Inserimento!G110="","",Inserimento!G110)</f>
        <v/>
      </c>
      <c r="G110" s="30">
        <f>IF(E110="","",E110*Inserimento!J110)</f>
        <v/>
      </c>
      <c r="H110" s="30">
        <f>IF(Inserimento!K110="","",Inserimento!K110)</f>
        <v/>
      </c>
      <c r="I110" s="30">
        <f>IF(Inserimento!L110="","",Inserimento!L110)</f>
        <v/>
      </c>
      <c r="J110" s="30">
        <f>IF(Inserimento!M110="","",Inserimento!M110)</f>
        <v/>
      </c>
      <c r="K110" s="30">
        <f>IF(Inserimento!N110="","",Inserimento!N110)</f>
        <v/>
      </c>
      <c r="L110" s="30">
        <f>IF(Inserimento!O110="","",Inserimento!O110)</f>
        <v/>
      </c>
      <c r="M110" s="30">
        <f>IF(Inserimento!P110="","",Inserimento!P110)</f>
        <v/>
      </c>
      <c r="N110" s="30">
        <f>IF(A110="","",SUM(F110,G110,H110,I110,J110,K110,L110,M110))</f>
        <v/>
      </c>
      <c r="O110" s="30">
        <f>IF(E110="","",E110-N110)</f>
        <v/>
      </c>
      <c r="P110" s="31">
        <f>IF(E110=0,"",IF(E110="","",O110/E110))</f>
        <v/>
      </c>
      <c r="Q110" s="30">
        <f>IF(O110="","",O110*Inserimento!Q110)</f>
        <v/>
      </c>
      <c r="R110" s="30">
        <f>IF(1-Inserimento!J110=0,"",IF(N110="","",SUM(F110,H110,I110,J110,K110,L110,M110)/(1-Inserimento!J110)))</f>
        <v/>
      </c>
      <c r="S110" s="8">
        <f>IF(P110="","",IF(P110&gt;=Parametri!$C$29,"OK",IF(P110&gt;=Parametri!$C$30,"ATTENZIONE","CRITICO")))</f>
        <v/>
      </c>
      <c r="T110" s="32">
        <f>IF(Inserimento!T110="","",TODAY()-Inserimento!T110)</f>
        <v/>
      </c>
      <c r="U110" s="8">
        <f>IF(S110="","",IF(AND(S110="CRITICO",T110&gt;Parametri!$C$31),"RIORDINO",IF(T110&gt;Parametri!$C$31,"VERIFICA","")))</f>
        <v/>
      </c>
    </row>
    <row r="111" ht="18" customHeight="1">
      <c r="A111" s="13">
        <f>IF(Inserimento!A111="","",Inserimento!A111)</f>
        <v/>
      </c>
      <c r="B111" s="13">
        <f>IF(Inserimento!C111="","",Inserimento!C111)</f>
        <v/>
      </c>
      <c r="C111" s="13">
        <f>IF(Inserimento!D111="","",Inserimento!D111)</f>
        <v/>
      </c>
      <c r="D111" s="27">
        <f>IF(Inserimento!H111="","",Inserimento!H111)</f>
        <v/>
      </c>
      <c r="E111" s="27">
        <f>IF(Inserimento!H111="","",IF(Inserimento!I111="22%",Inserimento!H111/1.22,IF(Inserimento!I111="10%",Inserimento!H111/1.10,IF(Inserimento!I111="4%",Inserimento!H111/1.04,Inserimento!H111))))</f>
        <v/>
      </c>
      <c r="F111" s="27">
        <f>IF(Inserimento!G111="","",Inserimento!G111)</f>
        <v/>
      </c>
      <c r="G111" s="27">
        <f>IF(E111="","",E111*Inserimento!J111)</f>
        <v/>
      </c>
      <c r="H111" s="27">
        <f>IF(Inserimento!K111="","",Inserimento!K111)</f>
        <v/>
      </c>
      <c r="I111" s="27">
        <f>IF(Inserimento!L111="","",Inserimento!L111)</f>
        <v/>
      </c>
      <c r="J111" s="27">
        <f>IF(Inserimento!M111="","",Inserimento!M111)</f>
        <v/>
      </c>
      <c r="K111" s="27">
        <f>IF(Inserimento!N111="","",Inserimento!N111)</f>
        <v/>
      </c>
      <c r="L111" s="27">
        <f>IF(Inserimento!O111="","",Inserimento!O111)</f>
        <v/>
      </c>
      <c r="M111" s="27">
        <f>IF(Inserimento!P111="","",Inserimento!P111)</f>
        <v/>
      </c>
      <c r="N111" s="27">
        <f>IF(A111="","",SUM(F111,G111,H111,I111,J111,K111,L111,M111))</f>
        <v/>
      </c>
      <c r="O111" s="27">
        <f>IF(E111="","",E111-N111)</f>
        <v/>
      </c>
      <c r="P111" s="28">
        <f>IF(E111=0,"",IF(E111="","",O111/E111))</f>
        <v/>
      </c>
      <c r="Q111" s="27">
        <f>IF(O111="","",O111*Inserimento!Q111)</f>
        <v/>
      </c>
      <c r="R111" s="27">
        <f>IF(1-Inserimento!J111=0,"",IF(N111="","",SUM(F111,H111,I111,J111,K111,L111,M111)/(1-Inserimento!J111)))</f>
        <v/>
      </c>
      <c r="S111" s="13">
        <f>IF(P111="","",IF(P111&gt;=Parametri!$C$29,"OK",IF(P111&gt;=Parametri!$C$30,"ATTENZIONE","CRITICO")))</f>
        <v/>
      </c>
      <c r="T111" s="29">
        <f>IF(Inserimento!T111="","",TODAY()-Inserimento!T111)</f>
        <v/>
      </c>
      <c r="U111" s="13">
        <f>IF(S111="","",IF(AND(S111="CRITICO",T111&gt;Parametri!$C$31),"RIORDINO",IF(T111&gt;Parametri!$C$31,"VERIFICA","")))</f>
        <v/>
      </c>
    </row>
    <row r="112" ht="18" customHeight="1">
      <c r="A112" s="8">
        <f>IF(Inserimento!A112="","",Inserimento!A112)</f>
        <v/>
      </c>
      <c r="B112" s="8">
        <f>IF(Inserimento!C112="","",Inserimento!C112)</f>
        <v/>
      </c>
      <c r="C112" s="8">
        <f>IF(Inserimento!D112="","",Inserimento!D112)</f>
        <v/>
      </c>
      <c r="D112" s="30">
        <f>IF(Inserimento!H112="","",Inserimento!H112)</f>
        <v/>
      </c>
      <c r="E112" s="30">
        <f>IF(Inserimento!H112="","",IF(Inserimento!I112="22%",Inserimento!H112/1.22,IF(Inserimento!I112="10%",Inserimento!H112/1.10,IF(Inserimento!I112="4%",Inserimento!H112/1.04,Inserimento!H112))))</f>
        <v/>
      </c>
      <c r="F112" s="30">
        <f>IF(Inserimento!G112="","",Inserimento!G112)</f>
        <v/>
      </c>
      <c r="G112" s="30">
        <f>IF(E112="","",E112*Inserimento!J112)</f>
        <v/>
      </c>
      <c r="H112" s="30">
        <f>IF(Inserimento!K112="","",Inserimento!K112)</f>
        <v/>
      </c>
      <c r="I112" s="30">
        <f>IF(Inserimento!L112="","",Inserimento!L112)</f>
        <v/>
      </c>
      <c r="J112" s="30">
        <f>IF(Inserimento!M112="","",Inserimento!M112)</f>
        <v/>
      </c>
      <c r="K112" s="30">
        <f>IF(Inserimento!N112="","",Inserimento!N112)</f>
        <v/>
      </c>
      <c r="L112" s="30">
        <f>IF(Inserimento!O112="","",Inserimento!O112)</f>
        <v/>
      </c>
      <c r="M112" s="30">
        <f>IF(Inserimento!P112="","",Inserimento!P112)</f>
        <v/>
      </c>
      <c r="N112" s="30">
        <f>IF(A112="","",SUM(F112,G112,H112,I112,J112,K112,L112,M112))</f>
        <v/>
      </c>
      <c r="O112" s="30">
        <f>IF(E112="","",E112-N112)</f>
        <v/>
      </c>
      <c r="P112" s="31">
        <f>IF(E112=0,"",IF(E112="","",O112/E112))</f>
        <v/>
      </c>
      <c r="Q112" s="30">
        <f>IF(O112="","",O112*Inserimento!Q112)</f>
        <v/>
      </c>
      <c r="R112" s="30">
        <f>IF(1-Inserimento!J112=0,"",IF(N112="","",SUM(F112,H112,I112,J112,K112,L112,M112)/(1-Inserimento!J112)))</f>
        <v/>
      </c>
      <c r="S112" s="8">
        <f>IF(P112="","",IF(P112&gt;=Parametri!$C$29,"OK",IF(P112&gt;=Parametri!$C$30,"ATTENZIONE","CRITICO")))</f>
        <v/>
      </c>
      <c r="T112" s="32">
        <f>IF(Inserimento!T112="","",TODAY()-Inserimento!T112)</f>
        <v/>
      </c>
      <c r="U112" s="8">
        <f>IF(S112="","",IF(AND(S112="CRITICO",T112&gt;Parametri!$C$31),"RIORDINO",IF(T112&gt;Parametri!$C$31,"VERIFICA","")))</f>
        <v/>
      </c>
    </row>
    <row r="113" ht="18" customHeight="1">
      <c r="A113" s="13">
        <f>IF(Inserimento!A113="","",Inserimento!A113)</f>
        <v/>
      </c>
      <c r="B113" s="13">
        <f>IF(Inserimento!C113="","",Inserimento!C113)</f>
        <v/>
      </c>
      <c r="C113" s="13">
        <f>IF(Inserimento!D113="","",Inserimento!D113)</f>
        <v/>
      </c>
      <c r="D113" s="27">
        <f>IF(Inserimento!H113="","",Inserimento!H113)</f>
        <v/>
      </c>
      <c r="E113" s="27">
        <f>IF(Inserimento!H113="","",IF(Inserimento!I113="22%",Inserimento!H113/1.22,IF(Inserimento!I113="10%",Inserimento!H113/1.10,IF(Inserimento!I113="4%",Inserimento!H113/1.04,Inserimento!H113))))</f>
        <v/>
      </c>
      <c r="F113" s="27">
        <f>IF(Inserimento!G113="","",Inserimento!G113)</f>
        <v/>
      </c>
      <c r="G113" s="27">
        <f>IF(E113="","",E113*Inserimento!J113)</f>
        <v/>
      </c>
      <c r="H113" s="27">
        <f>IF(Inserimento!K113="","",Inserimento!K113)</f>
        <v/>
      </c>
      <c r="I113" s="27">
        <f>IF(Inserimento!L113="","",Inserimento!L113)</f>
        <v/>
      </c>
      <c r="J113" s="27">
        <f>IF(Inserimento!M113="","",Inserimento!M113)</f>
        <v/>
      </c>
      <c r="K113" s="27">
        <f>IF(Inserimento!N113="","",Inserimento!N113)</f>
        <v/>
      </c>
      <c r="L113" s="27">
        <f>IF(Inserimento!O113="","",Inserimento!O113)</f>
        <v/>
      </c>
      <c r="M113" s="27">
        <f>IF(Inserimento!P113="","",Inserimento!P113)</f>
        <v/>
      </c>
      <c r="N113" s="27">
        <f>IF(A113="","",SUM(F113,G113,H113,I113,J113,K113,L113,M113))</f>
        <v/>
      </c>
      <c r="O113" s="27">
        <f>IF(E113="","",E113-N113)</f>
        <v/>
      </c>
      <c r="P113" s="28">
        <f>IF(E113=0,"",IF(E113="","",O113/E113))</f>
        <v/>
      </c>
      <c r="Q113" s="27">
        <f>IF(O113="","",O113*Inserimento!Q113)</f>
        <v/>
      </c>
      <c r="R113" s="27">
        <f>IF(1-Inserimento!J113=0,"",IF(N113="","",SUM(F113,H113,I113,J113,K113,L113,M113)/(1-Inserimento!J113)))</f>
        <v/>
      </c>
      <c r="S113" s="13">
        <f>IF(P113="","",IF(P113&gt;=Parametri!$C$29,"OK",IF(P113&gt;=Parametri!$C$30,"ATTENZIONE","CRITICO")))</f>
        <v/>
      </c>
      <c r="T113" s="29">
        <f>IF(Inserimento!T113="","",TODAY()-Inserimento!T113)</f>
        <v/>
      </c>
      <c r="U113" s="13">
        <f>IF(S113="","",IF(AND(S113="CRITICO",T113&gt;Parametri!$C$31),"RIORDINO",IF(T113&gt;Parametri!$C$31,"VERIFICA","")))</f>
        <v/>
      </c>
    </row>
    <row r="114" ht="18" customHeight="1">
      <c r="A114" s="8">
        <f>IF(Inserimento!A114="","",Inserimento!A114)</f>
        <v/>
      </c>
      <c r="B114" s="8">
        <f>IF(Inserimento!C114="","",Inserimento!C114)</f>
        <v/>
      </c>
      <c r="C114" s="8">
        <f>IF(Inserimento!D114="","",Inserimento!D114)</f>
        <v/>
      </c>
      <c r="D114" s="30">
        <f>IF(Inserimento!H114="","",Inserimento!H114)</f>
        <v/>
      </c>
      <c r="E114" s="30">
        <f>IF(Inserimento!H114="","",IF(Inserimento!I114="22%",Inserimento!H114/1.22,IF(Inserimento!I114="10%",Inserimento!H114/1.10,IF(Inserimento!I114="4%",Inserimento!H114/1.04,Inserimento!H114))))</f>
        <v/>
      </c>
      <c r="F114" s="30">
        <f>IF(Inserimento!G114="","",Inserimento!G114)</f>
        <v/>
      </c>
      <c r="G114" s="30">
        <f>IF(E114="","",E114*Inserimento!J114)</f>
        <v/>
      </c>
      <c r="H114" s="30">
        <f>IF(Inserimento!K114="","",Inserimento!K114)</f>
        <v/>
      </c>
      <c r="I114" s="30">
        <f>IF(Inserimento!L114="","",Inserimento!L114)</f>
        <v/>
      </c>
      <c r="J114" s="30">
        <f>IF(Inserimento!M114="","",Inserimento!M114)</f>
        <v/>
      </c>
      <c r="K114" s="30">
        <f>IF(Inserimento!N114="","",Inserimento!N114)</f>
        <v/>
      </c>
      <c r="L114" s="30">
        <f>IF(Inserimento!O114="","",Inserimento!O114)</f>
        <v/>
      </c>
      <c r="M114" s="30">
        <f>IF(Inserimento!P114="","",Inserimento!P114)</f>
        <v/>
      </c>
      <c r="N114" s="30">
        <f>IF(A114="","",SUM(F114,G114,H114,I114,J114,K114,L114,M114))</f>
        <v/>
      </c>
      <c r="O114" s="30">
        <f>IF(E114="","",E114-N114)</f>
        <v/>
      </c>
      <c r="P114" s="31">
        <f>IF(E114=0,"",IF(E114="","",O114/E114))</f>
        <v/>
      </c>
      <c r="Q114" s="30">
        <f>IF(O114="","",O114*Inserimento!Q114)</f>
        <v/>
      </c>
      <c r="R114" s="30">
        <f>IF(1-Inserimento!J114=0,"",IF(N114="","",SUM(F114,H114,I114,J114,K114,L114,M114)/(1-Inserimento!J114)))</f>
        <v/>
      </c>
      <c r="S114" s="8">
        <f>IF(P114="","",IF(P114&gt;=Parametri!$C$29,"OK",IF(P114&gt;=Parametri!$C$30,"ATTENZIONE","CRITICO")))</f>
        <v/>
      </c>
      <c r="T114" s="32">
        <f>IF(Inserimento!T114="","",TODAY()-Inserimento!T114)</f>
        <v/>
      </c>
      <c r="U114" s="8">
        <f>IF(S114="","",IF(AND(S114="CRITICO",T114&gt;Parametri!$C$31),"RIORDINO",IF(T114&gt;Parametri!$C$31,"VERIFICA","")))</f>
        <v/>
      </c>
    </row>
    <row r="115" ht="18" customHeight="1">
      <c r="A115" s="13">
        <f>IF(Inserimento!A115="","",Inserimento!A115)</f>
        <v/>
      </c>
      <c r="B115" s="13">
        <f>IF(Inserimento!C115="","",Inserimento!C115)</f>
        <v/>
      </c>
      <c r="C115" s="13">
        <f>IF(Inserimento!D115="","",Inserimento!D115)</f>
        <v/>
      </c>
      <c r="D115" s="27">
        <f>IF(Inserimento!H115="","",Inserimento!H115)</f>
        <v/>
      </c>
      <c r="E115" s="27">
        <f>IF(Inserimento!H115="","",IF(Inserimento!I115="22%",Inserimento!H115/1.22,IF(Inserimento!I115="10%",Inserimento!H115/1.10,IF(Inserimento!I115="4%",Inserimento!H115/1.04,Inserimento!H115))))</f>
        <v/>
      </c>
      <c r="F115" s="27">
        <f>IF(Inserimento!G115="","",Inserimento!G115)</f>
        <v/>
      </c>
      <c r="G115" s="27">
        <f>IF(E115="","",E115*Inserimento!J115)</f>
        <v/>
      </c>
      <c r="H115" s="27">
        <f>IF(Inserimento!K115="","",Inserimento!K115)</f>
        <v/>
      </c>
      <c r="I115" s="27">
        <f>IF(Inserimento!L115="","",Inserimento!L115)</f>
        <v/>
      </c>
      <c r="J115" s="27">
        <f>IF(Inserimento!M115="","",Inserimento!M115)</f>
        <v/>
      </c>
      <c r="K115" s="27">
        <f>IF(Inserimento!N115="","",Inserimento!N115)</f>
        <v/>
      </c>
      <c r="L115" s="27">
        <f>IF(Inserimento!O115="","",Inserimento!O115)</f>
        <v/>
      </c>
      <c r="M115" s="27">
        <f>IF(Inserimento!P115="","",Inserimento!P115)</f>
        <v/>
      </c>
      <c r="N115" s="27">
        <f>IF(A115="","",SUM(F115,G115,H115,I115,J115,K115,L115,M115))</f>
        <v/>
      </c>
      <c r="O115" s="27">
        <f>IF(E115="","",E115-N115)</f>
        <v/>
      </c>
      <c r="P115" s="28">
        <f>IF(E115=0,"",IF(E115="","",O115/E115))</f>
        <v/>
      </c>
      <c r="Q115" s="27">
        <f>IF(O115="","",O115*Inserimento!Q115)</f>
        <v/>
      </c>
      <c r="R115" s="27">
        <f>IF(1-Inserimento!J115=0,"",IF(N115="","",SUM(F115,H115,I115,J115,K115,L115,M115)/(1-Inserimento!J115)))</f>
        <v/>
      </c>
      <c r="S115" s="13">
        <f>IF(P115="","",IF(P115&gt;=Parametri!$C$29,"OK",IF(P115&gt;=Parametri!$C$30,"ATTENZIONE","CRITICO")))</f>
        <v/>
      </c>
      <c r="T115" s="29">
        <f>IF(Inserimento!T115="","",TODAY()-Inserimento!T115)</f>
        <v/>
      </c>
      <c r="U115" s="13">
        <f>IF(S115="","",IF(AND(S115="CRITICO",T115&gt;Parametri!$C$31),"RIORDINO",IF(T115&gt;Parametri!$C$31,"VERIFICA","")))</f>
        <v/>
      </c>
    </row>
    <row r="116" ht="18" customHeight="1">
      <c r="A116" s="8">
        <f>IF(Inserimento!A116="","",Inserimento!A116)</f>
        <v/>
      </c>
      <c r="B116" s="8">
        <f>IF(Inserimento!C116="","",Inserimento!C116)</f>
        <v/>
      </c>
      <c r="C116" s="8">
        <f>IF(Inserimento!D116="","",Inserimento!D116)</f>
        <v/>
      </c>
      <c r="D116" s="30">
        <f>IF(Inserimento!H116="","",Inserimento!H116)</f>
        <v/>
      </c>
      <c r="E116" s="30">
        <f>IF(Inserimento!H116="","",IF(Inserimento!I116="22%",Inserimento!H116/1.22,IF(Inserimento!I116="10%",Inserimento!H116/1.10,IF(Inserimento!I116="4%",Inserimento!H116/1.04,Inserimento!H116))))</f>
        <v/>
      </c>
      <c r="F116" s="30">
        <f>IF(Inserimento!G116="","",Inserimento!G116)</f>
        <v/>
      </c>
      <c r="G116" s="30">
        <f>IF(E116="","",E116*Inserimento!J116)</f>
        <v/>
      </c>
      <c r="H116" s="30">
        <f>IF(Inserimento!K116="","",Inserimento!K116)</f>
        <v/>
      </c>
      <c r="I116" s="30">
        <f>IF(Inserimento!L116="","",Inserimento!L116)</f>
        <v/>
      </c>
      <c r="J116" s="30">
        <f>IF(Inserimento!M116="","",Inserimento!M116)</f>
        <v/>
      </c>
      <c r="K116" s="30">
        <f>IF(Inserimento!N116="","",Inserimento!N116)</f>
        <v/>
      </c>
      <c r="L116" s="30">
        <f>IF(Inserimento!O116="","",Inserimento!O116)</f>
        <v/>
      </c>
      <c r="M116" s="30">
        <f>IF(Inserimento!P116="","",Inserimento!P116)</f>
        <v/>
      </c>
      <c r="N116" s="30">
        <f>IF(A116="","",SUM(F116,G116,H116,I116,J116,K116,L116,M116))</f>
        <v/>
      </c>
      <c r="O116" s="30">
        <f>IF(E116="","",E116-N116)</f>
        <v/>
      </c>
      <c r="P116" s="31">
        <f>IF(E116=0,"",IF(E116="","",O116/E116))</f>
        <v/>
      </c>
      <c r="Q116" s="30">
        <f>IF(O116="","",O116*Inserimento!Q116)</f>
        <v/>
      </c>
      <c r="R116" s="30">
        <f>IF(1-Inserimento!J116=0,"",IF(N116="","",SUM(F116,H116,I116,J116,K116,L116,M116)/(1-Inserimento!J116)))</f>
        <v/>
      </c>
      <c r="S116" s="8">
        <f>IF(P116="","",IF(P116&gt;=Parametri!$C$29,"OK",IF(P116&gt;=Parametri!$C$30,"ATTENZIONE","CRITICO")))</f>
        <v/>
      </c>
      <c r="T116" s="32">
        <f>IF(Inserimento!T116="","",TODAY()-Inserimento!T116)</f>
        <v/>
      </c>
      <c r="U116" s="8">
        <f>IF(S116="","",IF(AND(S116="CRITICO",T116&gt;Parametri!$C$31),"RIORDINO",IF(T116&gt;Parametri!$C$31,"VERIFICA","")))</f>
        <v/>
      </c>
    </row>
    <row r="117" ht="18" customHeight="1">
      <c r="A117" s="13">
        <f>IF(Inserimento!A117="","",Inserimento!A117)</f>
        <v/>
      </c>
      <c r="B117" s="13">
        <f>IF(Inserimento!C117="","",Inserimento!C117)</f>
        <v/>
      </c>
      <c r="C117" s="13">
        <f>IF(Inserimento!D117="","",Inserimento!D117)</f>
        <v/>
      </c>
      <c r="D117" s="27">
        <f>IF(Inserimento!H117="","",Inserimento!H117)</f>
        <v/>
      </c>
      <c r="E117" s="27">
        <f>IF(Inserimento!H117="","",IF(Inserimento!I117="22%",Inserimento!H117/1.22,IF(Inserimento!I117="10%",Inserimento!H117/1.10,IF(Inserimento!I117="4%",Inserimento!H117/1.04,Inserimento!H117))))</f>
        <v/>
      </c>
      <c r="F117" s="27">
        <f>IF(Inserimento!G117="","",Inserimento!G117)</f>
        <v/>
      </c>
      <c r="G117" s="27">
        <f>IF(E117="","",E117*Inserimento!J117)</f>
        <v/>
      </c>
      <c r="H117" s="27">
        <f>IF(Inserimento!K117="","",Inserimento!K117)</f>
        <v/>
      </c>
      <c r="I117" s="27">
        <f>IF(Inserimento!L117="","",Inserimento!L117)</f>
        <v/>
      </c>
      <c r="J117" s="27">
        <f>IF(Inserimento!M117="","",Inserimento!M117)</f>
        <v/>
      </c>
      <c r="K117" s="27">
        <f>IF(Inserimento!N117="","",Inserimento!N117)</f>
        <v/>
      </c>
      <c r="L117" s="27">
        <f>IF(Inserimento!O117="","",Inserimento!O117)</f>
        <v/>
      </c>
      <c r="M117" s="27">
        <f>IF(Inserimento!P117="","",Inserimento!P117)</f>
        <v/>
      </c>
      <c r="N117" s="27">
        <f>IF(A117="","",SUM(F117,G117,H117,I117,J117,K117,L117,M117))</f>
        <v/>
      </c>
      <c r="O117" s="27">
        <f>IF(E117="","",E117-N117)</f>
        <v/>
      </c>
      <c r="P117" s="28">
        <f>IF(E117=0,"",IF(E117="","",O117/E117))</f>
        <v/>
      </c>
      <c r="Q117" s="27">
        <f>IF(O117="","",O117*Inserimento!Q117)</f>
        <v/>
      </c>
      <c r="R117" s="27">
        <f>IF(1-Inserimento!J117=0,"",IF(N117="","",SUM(F117,H117,I117,J117,K117,L117,M117)/(1-Inserimento!J117)))</f>
        <v/>
      </c>
      <c r="S117" s="13">
        <f>IF(P117="","",IF(P117&gt;=Parametri!$C$29,"OK",IF(P117&gt;=Parametri!$C$30,"ATTENZIONE","CRITICO")))</f>
        <v/>
      </c>
      <c r="T117" s="29">
        <f>IF(Inserimento!T117="","",TODAY()-Inserimento!T117)</f>
        <v/>
      </c>
      <c r="U117" s="13">
        <f>IF(S117="","",IF(AND(S117="CRITICO",T117&gt;Parametri!$C$31),"RIORDINO",IF(T117&gt;Parametri!$C$31,"VERIFICA","")))</f>
        <v/>
      </c>
    </row>
    <row r="118" ht="18" customHeight="1">
      <c r="A118" s="8">
        <f>IF(Inserimento!A118="","",Inserimento!A118)</f>
        <v/>
      </c>
      <c r="B118" s="8">
        <f>IF(Inserimento!C118="","",Inserimento!C118)</f>
        <v/>
      </c>
      <c r="C118" s="8">
        <f>IF(Inserimento!D118="","",Inserimento!D118)</f>
        <v/>
      </c>
      <c r="D118" s="30">
        <f>IF(Inserimento!H118="","",Inserimento!H118)</f>
        <v/>
      </c>
      <c r="E118" s="30">
        <f>IF(Inserimento!H118="","",IF(Inserimento!I118="22%",Inserimento!H118/1.22,IF(Inserimento!I118="10%",Inserimento!H118/1.10,IF(Inserimento!I118="4%",Inserimento!H118/1.04,Inserimento!H118))))</f>
        <v/>
      </c>
      <c r="F118" s="30">
        <f>IF(Inserimento!G118="","",Inserimento!G118)</f>
        <v/>
      </c>
      <c r="G118" s="30">
        <f>IF(E118="","",E118*Inserimento!J118)</f>
        <v/>
      </c>
      <c r="H118" s="30">
        <f>IF(Inserimento!K118="","",Inserimento!K118)</f>
        <v/>
      </c>
      <c r="I118" s="30">
        <f>IF(Inserimento!L118="","",Inserimento!L118)</f>
        <v/>
      </c>
      <c r="J118" s="30">
        <f>IF(Inserimento!M118="","",Inserimento!M118)</f>
        <v/>
      </c>
      <c r="K118" s="30">
        <f>IF(Inserimento!N118="","",Inserimento!N118)</f>
        <v/>
      </c>
      <c r="L118" s="30">
        <f>IF(Inserimento!O118="","",Inserimento!O118)</f>
        <v/>
      </c>
      <c r="M118" s="30">
        <f>IF(Inserimento!P118="","",Inserimento!P118)</f>
        <v/>
      </c>
      <c r="N118" s="30">
        <f>IF(A118="","",SUM(F118,G118,H118,I118,J118,K118,L118,M118))</f>
        <v/>
      </c>
      <c r="O118" s="30">
        <f>IF(E118="","",E118-N118)</f>
        <v/>
      </c>
      <c r="P118" s="31">
        <f>IF(E118=0,"",IF(E118="","",O118/E118))</f>
        <v/>
      </c>
      <c r="Q118" s="30">
        <f>IF(O118="","",O118*Inserimento!Q118)</f>
        <v/>
      </c>
      <c r="R118" s="30">
        <f>IF(1-Inserimento!J118=0,"",IF(N118="","",SUM(F118,H118,I118,J118,K118,L118,M118)/(1-Inserimento!J118)))</f>
        <v/>
      </c>
      <c r="S118" s="8">
        <f>IF(P118="","",IF(P118&gt;=Parametri!$C$29,"OK",IF(P118&gt;=Parametri!$C$30,"ATTENZIONE","CRITICO")))</f>
        <v/>
      </c>
      <c r="T118" s="32">
        <f>IF(Inserimento!T118="","",TODAY()-Inserimento!T118)</f>
        <v/>
      </c>
      <c r="U118" s="8">
        <f>IF(S118="","",IF(AND(S118="CRITICO",T118&gt;Parametri!$C$31),"RIORDINO",IF(T118&gt;Parametri!$C$31,"VERIFICA","")))</f>
        <v/>
      </c>
    </row>
    <row r="119" ht="18" customHeight="1">
      <c r="A119" s="13">
        <f>IF(Inserimento!A119="","",Inserimento!A119)</f>
        <v/>
      </c>
      <c r="B119" s="13">
        <f>IF(Inserimento!C119="","",Inserimento!C119)</f>
        <v/>
      </c>
      <c r="C119" s="13">
        <f>IF(Inserimento!D119="","",Inserimento!D119)</f>
        <v/>
      </c>
      <c r="D119" s="27">
        <f>IF(Inserimento!H119="","",Inserimento!H119)</f>
        <v/>
      </c>
      <c r="E119" s="27">
        <f>IF(Inserimento!H119="","",IF(Inserimento!I119="22%",Inserimento!H119/1.22,IF(Inserimento!I119="10%",Inserimento!H119/1.10,IF(Inserimento!I119="4%",Inserimento!H119/1.04,Inserimento!H119))))</f>
        <v/>
      </c>
      <c r="F119" s="27">
        <f>IF(Inserimento!G119="","",Inserimento!G119)</f>
        <v/>
      </c>
      <c r="G119" s="27">
        <f>IF(E119="","",E119*Inserimento!J119)</f>
        <v/>
      </c>
      <c r="H119" s="27">
        <f>IF(Inserimento!K119="","",Inserimento!K119)</f>
        <v/>
      </c>
      <c r="I119" s="27">
        <f>IF(Inserimento!L119="","",Inserimento!L119)</f>
        <v/>
      </c>
      <c r="J119" s="27">
        <f>IF(Inserimento!M119="","",Inserimento!M119)</f>
        <v/>
      </c>
      <c r="K119" s="27">
        <f>IF(Inserimento!N119="","",Inserimento!N119)</f>
        <v/>
      </c>
      <c r="L119" s="27">
        <f>IF(Inserimento!O119="","",Inserimento!O119)</f>
        <v/>
      </c>
      <c r="M119" s="27">
        <f>IF(Inserimento!P119="","",Inserimento!P119)</f>
        <v/>
      </c>
      <c r="N119" s="27">
        <f>IF(A119="","",SUM(F119,G119,H119,I119,J119,K119,L119,M119))</f>
        <v/>
      </c>
      <c r="O119" s="27">
        <f>IF(E119="","",E119-N119)</f>
        <v/>
      </c>
      <c r="P119" s="28">
        <f>IF(E119=0,"",IF(E119="","",O119/E119))</f>
        <v/>
      </c>
      <c r="Q119" s="27">
        <f>IF(O119="","",O119*Inserimento!Q119)</f>
        <v/>
      </c>
      <c r="R119" s="27">
        <f>IF(1-Inserimento!J119=0,"",IF(N119="","",SUM(F119,H119,I119,J119,K119,L119,M119)/(1-Inserimento!J119)))</f>
        <v/>
      </c>
      <c r="S119" s="13">
        <f>IF(P119="","",IF(P119&gt;=Parametri!$C$29,"OK",IF(P119&gt;=Parametri!$C$30,"ATTENZIONE","CRITICO")))</f>
        <v/>
      </c>
      <c r="T119" s="29">
        <f>IF(Inserimento!T119="","",TODAY()-Inserimento!T119)</f>
        <v/>
      </c>
      <c r="U119" s="13">
        <f>IF(S119="","",IF(AND(S119="CRITICO",T119&gt;Parametri!$C$31),"RIORDINO",IF(T119&gt;Parametri!$C$31,"VERIFICA","")))</f>
        <v/>
      </c>
    </row>
    <row r="120" ht="18" customHeight="1">
      <c r="A120" s="8">
        <f>IF(Inserimento!A120="","",Inserimento!A120)</f>
        <v/>
      </c>
      <c r="B120" s="8">
        <f>IF(Inserimento!C120="","",Inserimento!C120)</f>
        <v/>
      </c>
      <c r="C120" s="8">
        <f>IF(Inserimento!D120="","",Inserimento!D120)</f>
        <v/>
      </c>
      <c r="D120" s="30">
        <f>IF(Inserimento!H120="","",Inserimento!H120)</f>
        <v/>
      </c>
      <c r="E120" s="30">
        <f>IF(Inserimento!H120="","",IF(Inserimento!I120="22%",Inserimento!H120/1.22,IF(Inserimento!I120="10%",Inserimento!H120/1.10,IF(Inserimento!I120="4%",Inserimento!H120/1.04,Inserimento!H120))))</f>
        <v/>
      </c>
      <c r="F120" s="30">
        <f>IF(Inserimento!G120="","",Inserimento!G120)</f>
        <v/>
      </c>
      <c r="G120" s="30">
        <f>IF(E120="","",E120*Inserimento!J120)</f>
        <v/>
      </c>
      <c r="H120" s="30">
        <f>IF(Inserimento!K120="","",Inserimento!K120)</f>
        <v/>
      </c>
      <c r="I120" s="30">
        <f>IF(Inserimento!L120="","",Inserimento!L120)</f>
        <v/>
      </c>
      <c r="J120" s="30">
        <f>IF(Inserimento!M120="","",Inserimento!M120)</f>
        <v/>
      </c>
      <c r="K120" s="30">
        <f>IF(Inserimento!N120="","",Inserimento!N120)</f>
        <v/>
      </c>
      <c r="L120" s="30">
        <f>IF(Inserimento!O120="","",Inserimento!O120)</f>
        <v/>
      </c>
      <c r="M120" s="30">
        <f>IF(Inserimento!P120="","",Inserimento!P120)</f>
        <v/>
      </c>
      <c r="N120" s="30">
        <f>IF(A120="","",SUM(F120,G120,H120,I120,J120,K120,L120,M120))</f>
        <v/>
      </c>
      <c r="O120" s="30">
        <f>IF(E120="","",E120-N120)</f>
        <v/>
      </c>
      <c r="P120" s="31">
        <f>IF(E120=0,"",IF(E120="","",O120/E120))</f>
        <v/>
      </c>
      <c r="Q120" s="30">
        <f>IF(O120="","",O120*Inserimento!Q120)</f>
        <v/>
      </c>
      <c r="R120" s="30">
        <f>IF(1-Inserimento!J120=0,"",IF(N120="","",SUM(F120,H120,I120,J120,K120,L120,M120)/(1-Inserimento!J120)))</f>
        <v/>
      </c>
      <c r="S120" s="8">
        <f>IF(P120="","",IF(P120&gt;=Parametri!$C$29,"OK",IF(P120&gt;=Parametri!$C$30,"ATTENZIONE","CRITICO")))</f>
        <v/>
      </c>
      <c r="T120" s="32">
        <f>IF(Inserimento!T120="","",TODAY()-Inserimento!T120)</f>
        <v/>
      </c>
      <c r="U120" s="8">
        <f>IF(S120="","",IF(AND(S120="CRITICO",T120&gt;Parametri!$C$31),"RIORDINO",IF(T120&gt;Parametri!$C$31,"VERIFICA","")))</f>
        <v/>
      </c>
    </row>
    <row r="121" ht="18" customHeight="1">
      <c r="A121" s="13">
        <f>IF(Inserimento!A121="","",Inserimento!A121)</f>
        <v/>
      </c>
      <c r="B121" s="13">
        <f>IF(Inserimento!C121="","",Inserimento!C121)</f>
        <v/>
      </c>
      <c r="C121" s="13">
        <f>IF(Inserimento!D121="","",Inserimento!D121)</f>
        <v/>
      </c>
      <c r="D121" s="27">
        <f>IF(Inserimento!H121="","",Inserimento!H121)</f>
        <v/>
      </c>
      <c r="E121" s="27">
        <f>IF(Inserimento!H121="","",IF(Inserimento!I121="22%",Inserimento!H121/1.22,IF(Inserimento!I121="10%",Inserimento!H121/1.10,IF(Inserimento!I121="4%",Inserimento!H121/1.04,Inserimento!H121))))</f>
        <v/>
      </c>
      <c r="F121" s="27">
        <f>IF(Inserimento!G121="","",Inserimento!G121)</f>
        <v/>
      </c>
      <c r="G121" s="27">
        <f>IF(E121="","",E121*Inserimento!J121)</f>
        <v/>
      </c>
      <c r="H121" s="27">
        <f>IF(Inserimento!K121="","",Inserimento!K121)</f>
        <v/>
      </c>
      <c r="I121" s="27">
        <f>IF(Inserimento!L121="","",Inserimento!L121)</f>
        <v/>
      </c>
      <c r="J121" s="27">
        <f>IF(Inserimento!M121="","",Inserimento!M121)</f>
        <v/>
      </c>
      <c r="K121" s="27">
        <f>IF(Inserimento!N121="","",Inserimento!N121)</f>
        <v/>
      </c>
      <c r="L121" s="27">
        <f>IF(Inserimento!O121="","",Inserimento!O121)</f>
        <v/>
      </c>
      <c r="M121" s="27">
        <f>IF(Inserimento!P121="","",Inserimento!P121)</f>
        <v/>
      </c>
      <c r="N121" s="27">
        <f>IF(A121="","",SUM(F121,G121,H121,I121,J121,K121,L121,M121))</f>
        <v/>
      </c>
      <c r="O121" s="27">
        <f>IF(E121="","",E121-N121)</f>
        <v/>
      </c>
      <c r="P121" s="28">
        <f>IF(E121=0,"",IF(E121="","",O121/E121))</f>
        <v/>
      </c>
      <c r="Q121" s="27">
        <f>IF(O121="","",O121*Inserimento!Q121)</f>
        <v/>
      </c>
      <c r="R121" s="27">
        <f>IF(1-Inserimento!J121=0,"",IF(N121="","",SUM(F121,H121,I121,J121,K121,L121,M121)/(1-Inserimento!J121)))</f>
        <v/>
      </c>
      <c r="S121" s="13">
        <f>IF(P121="","",IF(P121&gt;=Parametri!$C$29,"OK",IF(P121&gt;=Parametri!$C$30,"ATTENZIONE","CRITICO")))</f>
        <v/>
      </c>
      <c r="T121" s="29">
        <f>IF(Inserimento!T121="","",TODAY()-Inserimento!T121)</f>
        <v/>
      </c>
      <c r="U121" s="13">
        <f>IF(S121="","",IF(AND(S121="CRITICO",T121&gt;Parametri!$C$31),"RIORDINO",IF(T121&gt;Parametri!$C$31,"VERIFICA","")))</f>
        <v/>
      </c>
    </row>
    <row r="122" ht="18" customHeight="1">
      <c r="A122" s="8">
        <f>IF(Inserimento!A122="","",Inserimento!A122)</f>
        <v/>
      </c>
      <c r="B122" s="8">
        <f>IF(Inserimento!C122="","",Inserimento!C122)</f>
        <v/>
      </c>
      <c r="C122" s="8">
        <f>IF(Inserimento!D122="","",Inserimento!D122)</f>
        <v/>
      </c>
      <c r="D122" s="30">
        <f>IF(Inserimento!H122="","",Inserimento!H122)</f>
        <v/>
      </c>
      <c r="E122" s="30">
        <f>IF(Inserimento!H122="","",IF(Inserimento!I122="22%",Inserimento!H122/1.22,IF(Inserimento!I122="10%",Inserimento!H122/1.10,IF(Inserimento!I122="4%",Inserimento!H122/1.04,Inserimento!H122))))</f>
        <v/>
      </c>
      <c r="F122" s="30">
        <f>IF(Inserimento!G122="","",Inserimento!G122)</f>
        <v/>
      </c>
      <c r="G122" s="30">
        <f>IF(E122="","",E122*Inserimento!J122)</f>
        <v/>
      </c>
      <c r="H122" s="30">
        <f>IF(Inserimento!K122="","",Inserimento!K122)</f>
        <v/>
      </c>
      <c r="I122" s="30">
        <f>IF(Inserimento!L122="","",Inserimento!L122)</f>
        <v/>
      </c>
      <c r="J122" s="30">
        <f>IF(Inserimento!M122="","",Inserimento!M122)</f>
        <v/>
      </c>
      <c r="K122" s="30">
        <f>IF(Inserimento!N122="","",Inserimento!N122)</f>
        <v/>
      </c>
      <c r="L122" s="30">
        <f>IF(Inserimento!O122="","",Inserimento!O122)</f>
        <v/>
      </c>
      <c r="M122" s="30">
        <f>IF(Inserimento!P122="","",Inserimento!P122)</f>
        <v/>
      </c>
      <c r="N122" s="30">
        <f>IF(A122="","",SUM(F122,G122,H122,I122,J122,K122,L122,M122))</f>
        <v/>
      </c>
      <c r="O122" s="30">
        <f>IF(E122="","",E122-N122)</f>
        <v/>
      </c>
      <c r="P122" s="31">
        <f>IF(E122=0,"",IF(E122="","",O122/E122))</f>
        <v/>
      </c>
      <c r="Q122" s="30">
        <f>IF(O122="","",O122*Inserimento!Q122)</f>
        <v/>
      </c>
      <c r="R122" s="30">
        <f>IF(1-Inserimento!J122=0,"",IF(N122="","",SUM(F122,H122,I122,J122,K122,L122,M122)/(1-Inserimento!J122)))</f>
        <v/>
      </c>
      <c r="S122" s="8">
        <f>IF(P122="","",IF(P122&gt;=Parametri!$C$29,"OK",IF(P122&gt;=Parametri!$C$30,"ATTENZIONE","CRITICO")))</f>
        <v/>
      </c>
      <c r="T122" s="32">
        <f>IF(Inserimento!T122="","",TODAY()-Inserimento!T122)</f>
        <v/>
      </c>
      <c r="U122" s="8">
        <f>IF(S122="","",IF(AND(S122="CRITICO",T122&gt;Parametri!$C$31),"RIORDINO",IF(T122&gt;Parametri!$C$31,"VERIFICA","")))</f>
        <v/>
      </c>
    </row>
    <row r="123" ht="18" customHeight="1">
      <c r="A123" s="13">
        <f>IF(Inserimento!A123="","",Inserimento!A123)</f>
        <v/>
      </c>
      <c r="B123" s="13">
        <f>IF(Inserimento!C123="","",Inserimento!C123)</f>
        <v/>
      </c>
      <c r="C123" s="13">
        <f>IF(Inserimento!D123="","",Inserimento!D123)</f>
        <v/>
      </c>
      <c r="D123" s="27">
        <f>IF(Inserimento!H123="","",Inserimento!H123)</f>
        <v/>
      </c>
      <c r="E123" s="27">
        <f>IF(Inserimento!H123="","",IF(Inserimento!I123="22%",Inserimento!H123/1.22,IF(Inserimento!I123="10%",Inserimento!H123/1.10,IF(Inserimento!I123="4%",Inserimento!H123/1.04,Inserimento!H123))))</f>
        <v/>
      </c>
      <c r="F123" s="27">
        <f>IF(Inserimento!G123="","",Inserimento!G123)</f>
        <v/>
      </c>
      <c r="G123" s="27">
        <f>IF(E123="","",E123*Inserimento!J123)</f>
        <v/>
      </c>
      <c r="H123" s="27">
        <f>IF(Inserimento!K123="","",Inserimento!K123)</f>
        <v/>
      </c>
      <c r="I123" s="27">
        <f>IF(Inserimento!L123="","",Inserimento!L123)</f>
        <v/>
      </c>
      <c r="J123" s="27">
        <f>IF(Inserimento!M123="","",Inserimento!M123)</f>
        <v/>
      </c>
      <c r="K123" s="27">
        <f>IF(Inserimento!N123="","",Inserimento!N123)</f>
        <v/>
      </c>
      <c r="L123" s="27">
        <f>IF(Inserimento!O123="","",Inserimento!O123)</f>
        <v/>
      </c>
      <c r="M123" s="27">
        <f>IF(Inserimento!P123="","",Inserimento!P123)</f>
        <v/>
      </c>
      <c r="N123" s="27">
        <f>IF(A123="","",SUM(F123,G123,H123,I123,J123,K123,L123,M123))</f>
        <v/>
      </c>
      <c r="O123" s="27">
        <f>IF(E123="","",E123-N123)</f>
        <v/>
      </c>
      <c r="P123" s="28">
        <f>IF(E123=0,"",IF(E123="","",O123/E123))</f>
        <v/>
      </c>
      <c r="Q123" s="27">
        <f>IF(O123="","",O123*Inserimento!Q123)</f>
        <v/>
      </c>
      <c r="R123" s="27">
        <f>IF(1-Inserimento!J123=0,"",IF(N123="","",SUM(F123,H123,I123,J123,K123,L123,M123)/(1-Inserimento!J123)))</f>
        <v/>
      </c>
      <c r="S123" s="13">
        <f>IF(P123="","",IF(P123&gt;=Parametri!$C$29,"OK",IF(P123&gt;=Parametri!$C$30,"ATTENZIONE","CRITICO")))</f>
        <v/>
      </c>
      <c r="T123" s="29">
        <f>IF(Inserimento!T123="","",TODAY()-Inserimento!T123)</f>
        <v/>
      </c>
      <c r="U123" s="13">
        <f>IF(S123="","",IF(AND(S123="CRITICO",T123&gt;Parametri!$C$31),"RIORDINO",IF(T123&gt;Parametri!$C$31,"VERIFICA","")))</f>
        <v/>
      </c>
    </row>
    <row r="124" ht="18" customHeight="1">
      <c r="A124" s="8">
        <f>IF(Inserimento!A124="","",Inserimento!A124)</f>
        <v/>
      </c>
      <c r="B124" s="8">
        <f>IF(Inserimento!C124="","",Inserimento!C124)</f>
        <v/>
      </c>
      <c r="C124" s="8">
        <f>IF(Inserimento!D124="","",Inserimento!D124)</f>
        <v/>
      </c>
      <c r="D124" s="30">
        <f>IF(Inserimento!H124="","",Inserimento!H124)</f>
        <v/>
      </c>
      <c r="E124" s="30">
        <f>IF(Inserimento!H124="","",IF(Inserimento!I124="22%",Inserimento!H124/1.22,IF(Inserimento!I124="10%",Inserimento!H124/1.10,IF(Inserimento!I124="4%",Inserimento!H124/1.04,Inserimento!H124))))</f>
        <v/>
      </c>
      <c r="F124" s="30">
        <f>IF(Inserimento!G124="","",Inserimento!G124)</f>
        <v/>
      </c>
      <c r="G124" s="30">
        <f>IF(E124="","",E124*Inserimento!J124)</f>
        <v/>
      </c>
      <c r="H124" s="30">
        <f>IF(Inserimento!K124="","",Inserimento!K124)</f>
        <v/>
      </c>
      <c r="I124" s="30">
        <f>IF(Inserimento!L124="","",Inserimento!L124)</f>
        <v/>
      </c>
      <c r="J124" s="30">
        <f>IF(Inserimento!M124="","",Inserimento!M124)</f>
        <v/>
      </c>
      <c r="K124" s="30">
        <f>IF(Inserimento!N124="","",Inserimento!N124)</f>
        <v/>
      </c>
      <c r="L124" s="30">
        <f>IF(Inserimento!O124="","",Inserimento!O124)</f>
        <v/>
      </c>
      <c r="M124" s="30">
        <f>IF(Inserimento!P124="","",Inserimento!P124)</f>
        <v/>
      </c>
      <c r="N124" s="30">
        <f>IF(A124="","",SUM(F124,G124,H124,I124,J124,K124,L124,M124))</f>
        <v/>
      </c>
      <c r="O124" s="30">
        <f>IF(E124="","",E124-N124)</f>
        <v/>
      </c>
      <c r="P124" s="31">
        <f>IF(E124=0,"",IF(E124="","",O124/E124))</f>
        <v/>
      </c>
      <c r="Q124" s="30">
        <f>IF(O124="","",O124*Inserimento!Q124)</f>
        <v/>
      </c>
      <c r="R124" s="30">
        <f>IF(1-Inserimento!J124=0,"",IF(N124="","",SUM(F124,H124,I124,J124,K124,L124,M124)/(1-Inserimento!J124)))</f>
        <v/>
      </c>
      <c r="S124" s="8">
        <f>IF(P124="","",IF(P124&gt;=Parametri!$C$29,"OK",IF(P124&gt;=Parametri!$C$30,"ATTENZIONE","CRITICO")))</f>
        <v/>
      </c>
      <c r="T124" s="32">
        <f>IF(Inserimento!T124="","",TODAY()-Inserimento!T124)</f>
        <v/>
      </c>
      <c r="U124" s="8">
        <f>IF(S124="","",IF(AND(S124="CRITICO",T124&gt;Parametri!$C$31),"RIORDINO",IF(T124&gt;Parametri!$C$31,"VERIFICA","")))</f>
        <v/>
      </c>
    </row>
    <row r="125" ht="18" customHeight="1">
      <c r="A125" s="13">
        <f>IF(Inserimento!A125="","",Inserimento!A125)</f>
        <v/>
      </c>
      <c r="B125" s="13">
        <f>IF(Inserimento!C125="","",Inserimento!C125)</f>
        <v/>
      </c>
      <c r="C125" s="13">
        <f>IF(Inserimento!D125="","",Inserimento!D125)</f>
        <v/>
      </c>
      <c r="D125" s="27">
        <f>IF(Inserimento!H125="","",Inserimento!H125)</f>
        <v/>
      </c>
      <c r="E125" s="27">
        <f>IF(Inserimento!H125="","",IF(Inserimento!I125="22%",Inserimento!H125/1.22,IF(Inserimento!I125="10%",Inserimento!H125/1.10,IF(Inserimento!I125="4%",Inserimento!H125/1.04,Inserimento!H125))))</f>
        <v/>
      </c>
      <c r="F125" s="27">
        <f>IF(Inserimento!G125="","",Inserimento!G125)</f>
        <v/>
      </c>
      <c r="G125" s="27">
        <f>IF(E125="","",E125*Inserimento!J125)</f>
        <v/>
      </c>
      <c r="H125" s="27">
        <f>IF(Inserimento!K125="","",Inserimento!K125)</f>
        <v/>
      </c>
      <c r="I125" s="27">
        <f>IF(Inserimento!L125="","",Inserimento!L125)</f>
        <v/>
      </c>
      <c r="J125" s="27">
        <f>IF(Inserimento!M125="","",Inserimento!M125)</f>
        <v/>
      </c>
      <c r="K125" s="27">
        <f>IF(Inserimento!N125="","",Inserimento!N125)</f>
        <v/>
      </c>
      <c r="L125" s="27">
        <f>IF(Inserimento!O125="","",Inserimento!O125)</f>
        <v/>
      </c>
      <c r="M125" s="27">
        <f>IF(Inserimento!P125="","",Inserimento!P125)</f>
        <v/>
      </c>
      <c r="N125" s="27">
        <f>IF(A125="","",SUM(F125,G125,H125,I125,J125,K125,L125,M125))</f>
        <v/>
      </c>
      <c r="O125" s="27">
        <f>IF(E125="","",E125-N125)</f>
        <v/>
      </c>
      <c r="P125" s="28">
        <f>IF(E125=0,"",IF(E125="","",O125/E125))</f>
        <v/>
      </c>
      <c r="Q125" s="27">
        <f>IF(O125="","",O125*Inserimento!Q125)</f>
        <v/>
      </c>
      <c r="R125" s="27">
        <f>IF(1-Inserimento!J125=0,"",IF(N125="","",SUM(F125,H125,I125,J125,K125,L125,M125)/(1-Inserimento!J125)))</f>
        <v/>
      </c>
      <c r="S125" s="13">
        <f>IF(P125="","",IF(P125&gt;=Parametri!$C$29,"OK",IF(P125&gt;=Parametri!$C$30,"ATTENZIONE","CRITICO")))</f>
        <v/>
      </c>
      <c r="T125" s="29">
        <f>IF(Inserimento!T125="","",TODAY()-Inserimento!T125)</f>
        <v/>
      </c>
      <c r="U125" s="13">
        <f>IF(S125="","",IF(AND(S125="CRITICO",T125&gt;Parametri!$C$31),"RIORDINO",IF(T125&gt;Parametri!$C$31,"VERIFICA","")))</f>
        <v/>
      </c>
    </row>
    <row r="126" ht="18" customHeight="1">
      <c r="A126" s="8">
        <f>IF(Inserimento!A126="","",Inserimento!A126)</f>
        <v/>
      </c>
      <c r="B126" s="8">
        <f>IF(Inserimento!C126="","",Inserimento!C126)</f>
        <v/>
      </c>
      <c r="C126" s="8">
        <f>IF(Inserimento!D126="","",Inserimento!D126)</f>
        <v/>
      </c>
      <c r="D126" s="30">
        <f>IF(Inserimento!H126="","",Inserimento!H126)</f>
        <v/>
      </c>
      <c r="E126" s="30">
        <f>IF(Inserimento!H126="","",IF(Inserimento!I126="22%",Inserimento!H126/1.22,IF(Inserimento!I126="10%",Inserimento!H126/1.10,IF(Inserimento!I126="4%",Inserimento!H126/1.04,Inserimento!H126))))</f>
        <v/>
      </c>
      <c r="F126" s="30">
        <f>IF(Inserimento!G126="","",Inserimento!G126)</f>
        <v/>
      </c>
      <c r="G126" s="30">
        <f>IF(E126="","",E126*Inserimento!J126)</f>
        <v/>
      </c>
      <c r="H126" s="30">
        <f>IF(Inserimento!K126="","",Inserimento!K126)</f>
        <v/>
      </c>
      <c r="I126" s="30">
        <f>IF(Inserimento!L126="","",Inserimento!L126)</f>
        <v/>
      </c>
      <c r="J126" s="30">
        <f>IF(Inserimento!M126="","",Inserimento!M126)</f>
        <v/>
      </c>
      <c r="K126" s="30">
        <f>IF(Inserimento!N126="","",Inserimento!N126)</f>
        <v/>
      </c>
      <c r="L126" s="30">
        <f>IF(Inserimento!O126="","",Inserimento!O126)</f>
        <v/>
      </c>
      <c r="M126" s="30">
        <f>IF(Inserimento!P126="","",Inserimento!P126)</f>
        <v/>
      </c>
      <c r="N126" s="30">
        <f>IF(A126="","",SUM(F126,G126,H126,I126,J126,K126,L126,M126))</f>
        <v/>
      </c>
      <c r="O126" s="30">
        <f>IF(E126="","",E126-N126)</f>
        <v/>
      </c>
      <c r="P126" s="31">
        <f>IF(E126=0,"",IF(E126="","",O126/E126))</f>
        <v/>
      </c>
      <c r="Q126" s="30">
        <f>IF(O126="","",O126*Inserimento!Q126)</f>
        <v/>
      </c>
      <c r="R126" s="30">
        <f>IF(1-Inserimento!J126=0,"",IF(N126="","",SUM(F126,H126,I126,J126,K126,L126,M126)/(1-Inserimento!J126)))</f>
        <v/>
      </c>
      <c r="S126" s="8">
        <f>IF(P126="","",IF(P126&gt;=Parametri!$C$29,"OK",IF(P126&gt;=Parametri!$C$30,"ATTENZIONE","CRITICO")))</f>
        <v/>
      </c>
      <c r="T126" s="32">
        <f>IF(Inserimento!T126="","",TODAY()-Inserimento!T126)</f>
        <v/>
      </c>
      <c r="U126" s="8">
        <f>IF(S126="","",IF(AND(S126="CRITICO",T126&gt;Parametri!$C$31),"RIORDINO",IF(T126&gt;Parametri!$C$31,"VERIFICA","")))</f>
        <v/>
      </c>
    </row>
    <row r="127" ht="18" customHeight="1">
      <c r="A127" s="13">
        <f>IF(Inserimento!A127="","",Inserimento!A127)</f>
        <v/>
      </c>
      <c r="B127" s="13">
        <f>IF(Inserimento!C127="","",Inserimento!C127)</f>
        <v/>
      </c>
      <c r="C127" s="13">
        <f>IF(Inserimento!D127="","",Inserimento!D127)</f>
        <v/>
      </c>
      <c r="D127" s="27">
        <f>IF(Inserimento!H127="","",Inserimento!H127)</f>
        <v/>
      </c>
      <c r="E127" s="27">
        <f>IF(Inserimento!H127="","",IF(Inserimento!I127="22%",Inserimento!H127/1.22,IF(Inserimento!I127="10%",Inserimento!H127/1.10,IF(Inserimento!I127="4%",Inserimento!H127/1.04,Inserimento!H127))))</f>
        <v/>
      </c>
      <c r="F127" s="27">
        <f>IF(Inserimento!G127="","",Inserimento!G127)</f>
        <v/>
      </c>
      <c r="G127" s="27">
        <f>IF(E127="","",E127*Inserimento!J127)</f>
        <v/>
      </c>
      <c r="H127" s="27">
        <f>IF(Inserimento!K127="","",Inserimento!K127)</f>
        <v/>
      </c>
      <c r="I127" s="27">
        <f>IF(Inserimento!L127="","",Inserimento!L127)</f>
        <v/>
      </c>
      <c r="J127" s="27">
        <f>IF(Inserimento!M127="","",Inserimento!M127)</f>
        <v/>
      </c>
      <c r="K127" s="27">
        <f>IF(Inserimento!N127="","",Inserimento!N127)</f>
        <v/>
      </c>
      <c r="L127" s="27">
        <f>IF(Inserimento!O127="","",Inserimento!O127)</f>
        <v/>
      </c>
      <c r="M127" s="27">
        <f>IF(Inserimento!P127="","",Inserimento!P127)</f>
        <v/>
      </c>
      <c r="N127" s="27">
        <f>IF(A127="","",SUM(F127,G127,H127,I127,J127,K127,L127,M127))</f>
        <v/>
      </c>
      <c r="O127" s="27">
        <f>IF(E127="","",E127-N127)</f>
        <v/>
      </c>
      <c r="P127" s="28">
        <f>IF(E127=0,"",IF(E127="","",O127/E127))</f>
        <v/>
      </c>
      <c r="Q127" s="27">
        <f>IF(O127="","",O127*Inserimento!Q127)</f>
        <v/>
      </c>
      <c r="R127" s="27">
        <f>IF(1-Inserimento!J127=0,"",IF(N127="","",SUM(F127,H127,I127,J127,K127,L127,M127)/(1-Inserimento!J127)))</f>
        <v/>
      </c>
      <c r="S127" s="13">
        <f>IF(P127="","",IF(P127&gt;=Parametri!$C$29,"OK",IF(P127&gt;=Parametri!$C$30,"ATTENZIONE","CRITICO")))</f>
        <v/>
      </c>
      <c r="T127" s="29">
        <f>IF(Inserimento!T127="","",TODAY()-Inserimento!T127)</f>
        <v/>
      </c>
      <c r="U127" s="13">
        <f>IF(S127="","",IF(AND(S127="CRITICO",T127&gt;Parametri!$C$31),"RIORDINO",IF(T127&gt;Parametri!$C$31,"VERIFICA","")))</f>
        <v/>
      </c>
    </row>
    <row r="128" ht="18" customHeight="1">
      <c r="A128" s="8">
        <f>IF(Inserimento!A128="","",Inserimento!A128)</f>
        <v/>
      </c>
      <c r="B128" s="8">
        <f>IF(Inserimento!C128="","",Inserimento!C128)</f>
        <v/>
      </c>
      <c r="C128" s="8">
        <f>IF(Inserimento!D128="","",Inserimento!D128)</f>
        <v/>
      </c>
      <c r="D128" s="30">
        <f>IF(Inserimento!H128="","",Inserimento!H128)</f>
        <v/>
      </c>
      <c r="E128" s="30">
        <f>IF(Inserimento!H128="","",IF(Inserimento!I128="22%",Inserimento!H128/1.22,IF(Inserimento!I128="10%",Inserimento!H128/1.10,IF(Inserimento!I128="4%",Inserimento!H128/1.04,Inserimento!H128))))</f>
        <v/>
      </c>
      <c r="F128" s="30">
        <f>IF(Inserimento!G128="","",Inserimento!G128)</f>
        <v/>
      </c>
      <c r="G128" s="30">
        <f>IF(E128="","",E128*Inserimento!J128)</f>
        <v/>
      </c>
      <c r="H128" s="30">
        <f>IF(Inserimento!K128="","",Inserimento!K128)</f>
        <v/>
      </c>
      <c r="I128" s="30">
        <f>IF(Inserimento!L128="","",Inserimento!L128)</f>
        <v/>
      </c>
      <c r="J128" s="30">
        <f>IF(Inserimento!M128="","",Inserimento!M128)</f>
        <v/>
      </c>
      <c r="K128" s="30">
        <f>IF(Inserimento!N128="","",Inserimento!N128)</f>
        <v/>
      </c>
      <c r="L128" s="30">
        <f>IF(Inserimento!O128="","",Inserimento!O128)</f>
        <v/>
      </c>
      <c r="M128" s="30">
        <f>IF(Inserimento!P128="","",Inserimento!P128)</f>
        <v/>
      </c>
      <c r="N128" s="30">
        <f>IF(A128="","",SUM(F128,G128,H128,I128,J128,K128,L128,M128))</f>
        <v/>
      </c>
      <c r="O128" s="30">
        <f>IF(E128="","",E128-N128)</f>
        <v/>
      </c>
      <c r="P128" s="31">
        <f>IF(E128=0,"",IF(E128="","",O128/E128))</f>
        <v/>
      </c>
      <c r="Q128" s="30">
        <f>IF(O128="","",O128*Inserimento!Q128)</f>
        <v/>
      </c>
      <c r="R128" s="30">
        <f>IF(1-Inserimento!J128=0,"",IF(N128="","",SUM(F128,H128,I128,J128,K128,L128,M128)/(1-Inserimento!J128)))</f>
        <v/>
      </c>
      <c r="S128" s="8">
        <f>IF(P128="","",IF(P128&gt;=Parametri!$C$29,"OK",IF(P128&gt;=Parametri!$C$30,"ATTENZIONE","CRITICO")))</f>
        <v/>
      </c>
      <c r="T128" s="32">
        <f>IF(Inserimento!T128="","",TODAY()-Inserimento!T128)</f>
        <v/>
      </c>
      <c r="U128" s="8">
        <f>IF(S128="","",IF(AND(S128="CRITICO",T128&gt;Parametri!$C$31),"RIORDINO",IF(T128&gt;Parametri!$C$31,"VERIFICA","")))</f>
        <v/>
      </c>
    </row>
    <row r="129" ht="18" customHeight="1">
      <c r="A129" s="13">
        <f>IF(Inserimento!A129="","",Inserimento!A129)</f>
        <v/>
      </c>
      <c r="B129" s="13">
        <f>IF(Inserimento!C129="","",Inserimento!C129)</f>
        <v/>
      </c>
      <c r="C129" s="13">
        <f>IF(Inserimento!D129="","",Inserimento!D129)</f>
        <v/>
      </c>
      <c r="D129" s="27">
        <f>IF(Inserimento!H129="","",Inserimento!H129)</f>
        <v/>
      </c>
      <c r="E129" s="27">
        <f>IF(Inserimento!H129="","",IF(Inserimento!I129="22%",Inserimento!H129/1.22,IF(Inserimento!I129="10%",Inserimento!H129/1.10,IF(Inserimento!I129="4%",Inserimento!H129/1.04,Inserimento!H129))))</f>
        <v/>
      </c>
      <c r="F129" s="27">
        <f>IF(Inserimento!G129="","",Inserimento!G129)</f>
        <v/>
      </c>
      <c r="G129" s="27">
        <f>IF(E129="","",E129*Inserimento!J129)</f>
        <v/>
      </c>
      <c r="H129" s="27">
        <f>IF(Inserimento!K129="","",Inserimento!K129)</f>
        <v/>
      </c>
      <c r="I129" s="27">
        <f>IF(Inserimento!L129="","",Inserimento!L129)</f>
        <v/>
      </c>
      <c r="J129" s="27">
        <f>IF(Inserimento!M129="","",Inserimento!M129)</f>
        <v/>
      </c>
      <c r="K129" s="27">
        <f>IF(Inserimento!N129="","",Inserimento!N129)</f>
        <v/>
      </c>
      <c r="L129" s="27">
        <f>IF(Inserimento!O129="","",Inserimento!O129)</f>
        <v/>
      </c>
      <c r="M129" s="27">
        <f>IF(Inserimento!P129="","",Inserimento!P129)</f>
        <v/>
      </c>
      <c r="N129" s="27">
        <f>IF(A129="","",SUM(F129,G129,H129,I129,J129,K129,L129,M129))</f>
        <v/>
      </c>
      <c r="O129" s="27">
        <f>IF(E129="","",E129-N129)</f>
        <v/>
      </c>
      <c r="P129" s="28">
        <f>IF(E129=0,"",IF(E129="","",O129/E129))</f>
        <v/>
      </c>
      <c r="Q129" s="27">
        <f>IF(O129="","",O129*Inserimento!Q129)</f>
        <v/>
      </c>
      <c r="R129" s="27">
        <f>IF(1-Inserimento!J129=0,"",IF(N129="","",SUM(F129,H129,I129,J129,K129,L129,M129)/(1-Inserimento!J129)))</f>
        <v/>
      </c>
      <c r="S129" s="13">
        <f>IF(P129="","",IF(P129&gt;=Parametri!$C$29,"OK",IF(P129&gt;=Parametri!$C$30,"ATTENZIONE","CRITICO")))</f>
        <v/>
      </c>
      <c r="T129" s="29">
        <f>IF(Inserimento!T129="","",TODAY()-Inserimento!T129)</f>
        <v/>
      </c>
      <c r="U129" s="13">
        <f>IF(S129="","",IF(AND(S129="CRITICO",T129&gt;Parametri!$C$31),"RIORDINO",IF(T129&gt;Parametri!$C$31,"VERIFICA","")))</f>
        <v/>
      </c>
    </row>
    <row r="130" ht="18" customHeight="1">
      <c r="A130" s="8">
        <f>IF(Inserimento!A130="","",Inserimento!A130)</f>
        <v/>
      </c>
      <c r="B130" s="8">
        <f>IF(Inserimento!C130="","",Inserimento!C130)</f>
        <v/>
      </c>
      <c r="C130" s="8">
        <f>IF(Inserimento!D130="","",Inserimento!D130)</f>
        <v/>
      </c>
      <c r="D130" s="30">
        <f>IF(Inserimento!H130="","",Inserimento!H130)</f>
        <v/>
      </c>
      <c r="E130" s="30">
        <f>IF(Inserimento!H130="","",IF(Inserimento!I130="22%",Inserimento!H130/1.22,IF(Inserimento!I130="10%",Inserimento!H130/1.10,IF(Inserimento!I130="4%",Inserimento!H130/1.04,Inserimento!H130))))</f>
        <v/>
      </c>
      <c r="F130" s="30">
        <f>IF(Inserimento!G130="","",Inserimento!G130)</f>
        <v/>
      </c>
      <c r="G130" s="30">
        <f>IF(E130="","",E130*Inserimento!J130)</f>
        <v/>
      </c>
      <c r="H130" s="30">
        <f>IF(Inserimento!K130="","",Inserimento!K130)</f>
        <v/>
      </c>
      <c r="I130" s="30">
        <f>IF(Inserimento!L130="","",Inserimento!L130)</f>
        <v/>
      </c>
      <c r="J130" s="30">
        <f>IF(Inserimento!M130="","",Inserimento!M130)</f>
        <v/>
      </c>
      <c r="K130" s="30">
        <f>IF(Inserimento!N130="","",Inserimento!N130)</f>
        <v/>
      </c>
      <c r="L130" s="30">
        <f>IF(Inserimento!O130="","",Inserimento!O130)</f>
        <v/>
      </c>
      <c r="M130" s="30">
        <f>IF(Inserimento!P130="","",Inserimento!P130)</f>
        <v/>
      </c>
      <c r="N130" s="30">
        <f>IF(A130="","",SUM(F130,G130,H130,I130,J130,K130,L130,M130))</f>
        <v/>
      </c>
      <c r="O130" s="30">
        <f>IF(E130="","",E130-N130)</f>
        <v/>
      </c>
      <c r="P130" s="31">
        <f>IF(E130=0,"",IF(E130="","",O130/E130))</f>
        <v/>
      </c>
      <c r="Q130" s="30">
        <f>IF(O130="","",O130*Inserimento!Q130)</f>
        <v/>
      </c>
      <c r="R130" s="30">
        <f>IF(1-Inserimento!J130=0,"",IF(N130="","",SUM(F130,H130,I130,J130,K130,L130,M130)/(1-Inserimento!J130)))</f>
        <v/>
      </c>
      <c r="S130" s="8">
        <f>IF(P130="","",IF(P130&gt;=Parametri!$C$29,"OK",IF(P130&gt;=Parametri!$C$30,"ATTENZIONE","CRITICO")))</f>
        <v/>
      </c>
      <c r="T130" s="32">
        <f>IF(Inserimento!T130="","",TODAY()-Inserimento!T130)</f>
        <v/>
      </c>
      <c r="U130" s="8">
        <f>IF(S130="","",IF(AND(S130="CRITICO",T130&gt;Parametri!$C$31),"RIORDINO",IF(T130&gt;Parametri!$C$31,"VERIFICA","")))</f>
        <v/>
      </c>
    </row>
    <row r="131" ht="18" customHeight="1">
      <c r="A131" s="13">
        <f>IF(Inserimento!A131="","",Inserimento!A131)</f>
        <v/>
      </c>
      <c r="B131" s="13">
        <f>IF(Inserimento!C131="","",Inserimento!C131)</f>
        <v/>
      </c>
      <c r="C131" s="13">
        <f>IF(Inserimento!D131="","",Inserimento!D131)</f>
        <v/>
      </c>
      <c r="D131" s="27">
        <f>IF(Inserimento!H131="","",Inserimento!H131)</f>
        <v/>
      </c>
      <c r="E131" s="27">
        <f>IF(Inserimento!H131="","",IF(Inserimento!I131="22%",Inserimento!H131/1.22,IF(Inserimento!I131="10%",Inserimento!H131/1.10,IF(Inserimento!I131="4%",Inserimento!H131/1.04,Inserimento!H131))))</f>
        <v/>
      </c>
      <c r="F131" s="27">
        <f>IF(Inserimento!G131="","",Inserimento!G131)</f>
        <v/>
      </c>
      <c r="G131" s="27">
        <f>IF(E131="","",E131*Inserimento!J131)</f>
        <v/>
      </c>
      <c r="H131" s="27">
        <f>IF(Inserimento!K131="","",Inserimento!K131)</f>
        <v/>
      </c>
      <c r="I131" s="27">
        <f>IF(Inserimento!L131="","",Inserimento!L131)</f>
        <v/>
      </c>
      <c r="J131" s="27">
        <f>IF(Inserimento!M131="","",Inserimento!M131)</f>
        <v/>
      </c>
      <c r="K131" s="27">
        <f>IF(Inserimento!N131="","",Inserimento!N131)</f>
        <v/>
      </c>
      <c r="L131" s="27">
        <f>IF(Inserimento!O131="","",Inserimento!O131)</f>
        <v/>
      </c>
      <c r="M131" s="27">
        <f>IF(Inserimento!P131="","",Inserimento!P131)</f>
        <v/>
      </c>
      <c r="N131" s="27">
        <f>IF(A131="","",SUM(F131,G131,H131,I131,J131,K131,L131,M131))</f>
        <v/>
      </c>
      <c r="O131" s="27">
        <f>IF(E131="","",E131-N131)</f>
        <v/>
      </c>
      <c r="P131" s="28">
        <f>IF(E131=0,"",IF(E131="","",O131/E131))</f>
        <v/>
      </c>
      <c r="Q131" s="27">
        <f>IF(O131="","",O131*Inserimento!Q131)</f>
        <v/>
      </c>
      <c r="R131" s="27">
        <f>IF(1-Inserimento!J131=0,"",IF(N131="","",SUM(F131,H131,I131,J131,K131,L131,M131)/(1-Inserimento!J131)))</f>
        <v/>
      </c>
      <c r="S131" s="13">
        <f>IF(P131="","",IF(P131&gt;=Parametri!$C$29,"OK",IF(P131&gt;=Parametri!$C$30,"ATTENZIONE","CRITICO")))</f>
        <v/>
      </c>
      <c r="T131" s="29">
        <f>IF(Inserimento!T131="","",TODAY()-Inserimento!T131)</f>
        <v/>
      </c>
      <c r="U131" s="13">
        <f>IF(S131="","",IF(AND(S131="CRITICO",T131&gt;Parametri!$C$31),"RIORDINO",IF(T131&gt;Parametri!$C$31,"VERIFICA","")))</f>
        <v/>
      </c>
    </row>
    <row r="132" ht="18" customHeight="1">
      <c r="A132" s="8">
        <f>IF(Inserimento!A132="","",Inserimento!A132)</f>
        <v/>
      </c>
      <c r="B132" s="8">
        <f>IF(Inserimento!C132="","",Inserimento!C132)</f>
        <v/>
      </c>
      <c r="C132" s="8">
        <f>IF(Inserimento!D132="","",Inserimento!D132)</f>
        <v/>
      </c>
      <c r="D132" s="30">
        <f>IF(Inserimento!H132="","",Inserimento!H132)</f>
        <v/>
      </c>
      <c r="E132" s="30">
        <f>IF(Inserimento!H132="","",IF(Inserimento!I132="22%",Inserimento!H132/1.22,IF(Inserimento!I132="10%",Inserimento!H132/1.10,IF(Inserimento!I132="4%",Inserimento!H132/1.04,Inserimento!H132))))</f>
        <v/>
      </c>
      <c r="F132" s="30">
        <f>IF(Inserimento!G132="","",Inserimento!G132)</f>
        <v/>
      </c>
      <c r="G132" s="30">
        <f>IF(E132="","",E132*Inserimento!J132)</f>
        <v/>
      </c>
      <c r="H132" s="30">
        <f>IF(Inserimento!K132="","",Inserimento!K132)</f>
        <v/>
      </c>
      <c r="I132" s="30">
        <f>IF(Inserimento!L132="","",Inserimento!L132)</f>
        <v/>
      </c>
      <c r="J132" s="30">
        <f>IF(Inserimento!M132="","",Inserimento!M132)</f>
        <v/>
      </c>
      <c r="K132" s="30">
        <f>IF(Inserimento!N132="","",Inserimento!N132)</f>
        <v/>
      </c>
      <c r="L132" s="30">
        <f>IF(Inserimento!O132="","",Inserimento!O132)</f>
        <v/>
      </c>
      <c r="M132" s="30">
        <f>IF(Inserimento!P132="","",Inserimento!P132)</f>
        <v/>
      </c>
      <c r="N132" s="30">
        <f>IF(A132="","",SUM(F132,G132,H132,I132,J132,K132,L132,M132))</f>
        <v/>
      </c>
      <c r="O132" s="30">
        <f>IF(E132="","",E132-N132)</f>
        <v/>
      </c>
      <c r="P132" s="31">
        <f>IF(E132=0,"",IF(E132="","",O132/E132))</f>
        <v/>
      </c>
      <c r="Q132" s="30">
        <f>IF(O132="","",O132*Inserimento!Q132)</f>
        <v/>
      </c>
      <c r="R132" s="30">
        <f>IF(1-Inserimento!J132=0,"",IF(N132="","",SUM(F132,H132,I132,J132,K132,L132,M132)/(1-Inserimento!J132)))</f>
        <v/>
      </c>
      <c r="S132" s="8">
        <f>IF(P132="","",IF(P132&gt;=Parametri!$C$29,"OK",IF(P132&gt;=Parametri!$C$30,"ATTENZIONE","CRITICO")))</f>
        <v/>
      </c>
      <c r="T132" s="32">
        <f>IF(Inserimento!T132="","",TODAY()-Inserimento!T132)</f>
        <v/>
      </c>
      <c r="U132" s="8">
        <f>IF(S132="","",IF(AND(S132="CRITICO",T132&gt;Parametri!$C$31),"RIORDINO",IF(T132&gt;Parametri!$C$31,"VERIFICA","")))</f>
        <v/>
      </c>
    </row>
    <row r="133" ht="18" customHeight="1">
      <c r="A133" s="13">
        <f>IF(Inserimento!A133="","",Inserimento!A133)</f>
        <v/>
      </c>
      <c r="B133" s="13">
        <f>IF(Inserimento!C133="","",Inserimento!C133)</f>
        <v/>
      </c>
      <c r="C133" s="13">
        <f>IF(Inserimento!D133="","",Inserimento!D133)</f>
        <v/>
      </c>
      <c r="D133" s="27">
        <f>IF(Inserimento!H133="","",Inserimento!H133)</f>
        <v/>
      </c>
      <c r="E133" s="27">
        <f>IF(Inserimento!H133="","",IF(Inserimento!I133="22%",Inserimento!H133/1.22,IF(Inserimento!I133="10%",Inserimento!H133/1.10,IF(Inserimento!I133="4%",Inserimento!H133/1.04,Inserimento!H133))))</f>
        <v/>
      </c>
      <c r="F133" s="27">
        <f>IF(Inserimento!G133="","",Inserimento!G133)</f>
        <v/>
      </c>
      <c r="G133" s="27">
        <f>IF(E133="","",E133*Inserimento!J133)</f>
        <v/>
      </c>
      <c r="H133" s="27">
        <f>IF(Inserimento!K133="","",Inserimento!K133)</f>
        <v/>
      </c>
      <c r="I133" s="27">
        <f>IF(Inserimento!L133="","",Inserimento!L133)</f>
        <v/>
      </c>
      <c r="J133" s="27">
        <f>IF(Inserimento!M133="","",Inserimento!M133)</f>
        <v/>
      </c>
      <c r="K133" s="27">
        <f>IF(Inserimento!N133="","",Inserimento!N133)</f>
        <v/>
      </c>
      <c r="L133" s="27">
        <f>IF(Inserimento!O133="","",Inserimento!O133)</f>
        <v/>
      </c>
      <c r="M133" s="27">
        <f>IF(Inserimento!P133="","",Inserimento!P133)</f>
        <v/>
      </c>
      <c r="N133" s="27">
        <f>IF(A133="","",SUM(F133,G133,H133,I133,J133,K133,L133,M133))</f>
        <v/>
      </c>
      <c r="O133" s="27">
        <f>IF(E133="","",E133-N133)</f>
        <v/>
      </c>
      <c r="P133" s="28">
        <f>IF(E133=0,"",IF(E133="","",O133/E133))</f>
        <v/>
      </c>
      <c r="Q133" s="27">
        <f>IF(O133="","",O133*Inserimento!Q133)</f>
        <v/>
      </c>
      <c r="R133" s="27">
        <f>IF(1-Inserimento!J133=0,"",IF(N133="","",SUM(F133,H133,I133,J133,K133,L133,M133)/(1-Inserimento!J133)))</f>
        <v/>
      </c>
      <c r="S133" s="13">
        <f>IF(P133="","",IF(P133&gt;=Parametri!$C$29,"OK",IF(P133&gt;=Parametri!$C$30,"ATTENZIONE","CRITICO")))</f>
        <v/>
      </c>
      <c r="T133" s="29">
        <f>IF(Inserimento!T133="","",TODAY()-Inserimento!T133)</f>
        <v/>
      </c>
      <c r="U133" s="13">
        <f>IF(S133="","",IF(AND(S133="CRITICO",T133&gt;Parametri!$C$31),"RIORDINO",IF(T133&gt;Parametri!$C$31,"VERIFICA","")))</f>
        <v/>
      </c>
    </row>
    <row r="134" ht="18" customHeight="1">
      <c r="A134" s="8">
        <f>IF(Inserimento!A134="","",Inserimento!A134)</f>
        <v/>
      </c>
      <c r="B134" s="8">
        <f>IF(Inserimento!C134="","",Inserimento!C134)</f>
        <v/>
      </c>
      <c r="C134" s="8">
        <f>IF(Inserimento!D134="","",Inserimento!D134)</f>
        <v/>
      </c>
      <c r="D134" s="30">
        <f>IF(Inserimento!H134="","",Inserimento!H134)</f>
        <v/>
      </c>
      <c r="E134" s="30">
        <f>IF(Inserimento!H134="","",IF(Inserimento!I134="22%",Inserimento!H134/1.22,IF(Inserimento!I134="10%",Inserimento!H134/1.10,IF(Inserimento!I134="4%",Inserimento!H134/1.04,Inserimento!H134))))</f>
        <v/>
      </c>
      <c r="F134" s="30">
        <f>IF(Inserimento!G134="","",Inserimento!G134)</f>
        <v/>
      </c>
      <c r="G134" s="30">
        <f>IF(E134="","",E134*Inserimento!J134)</f>
        <v/>
      </c>
      <c r="H134" s="30">
        <f>IF(Inserimento!K134="","",Inserimento!K134)</f>
        <v/>
      </c>
      <c r="I134" s="30">
        <f>IF(Inserimento!L134="","",Inserimento!L134)</f>
        <v/>
      </c>
      <c r="J134" s="30">
        <f>IF(Inserimento!M134="","",Inserimento!M134)</f>
        <v/>
      </c>
      <c r="K134" s="30">
        <f>IF(Inserimento!N134="","",Inserimento!N134)</f>
        <v/>
      </c>
      <c r="L134" s="30">
        <f>IF(Inserimento!O134="","",Inserimento!O134)</f>
        <v/>
      </c>
      <c r="M134" s="30">
        <f>IF(Inserimento!P134="","",Inserimento!P134)</f>
        <v/>
      </c>
      <c r="N134" s="30">
        <f>IF(A134="","",SUM(F134,G134,H134,I134,J134,K134,L134,M134))</f>
        <v/>
      </c>
      <c r="O134" s="30">
        <f>IF(E134="","",E134-N134)</f>
        <v/>
      </c>
      <c r="P134" s="31">
        <f>IF(E134=0,"",IF(E134="","",O134/E134))</f>
        <v/>
      </c>
      <c r="Q134" s="30">
        <f>IF(O134="","",O134*Inserimento!Q134)</f>
        <v/>
      </c>
      <c r="R134" s="30">
        <f>IF(1-Inserimento!J134=0,"",IF(N134="","",SUM(F134,H134,I134,J134,K134,L134,M134)/(1-Inserimento!J134)))</f>
        <v/>
      </c>
      <c r="S134" s="8">
        <f>IF(P134="","",IF(P134&gt;=Parametri!$C$29,"OK",IF(P134&gt;=Parametri!$C$30,"ATTENZIONE","CRITICO")))</f>
        <v/>
      </c>
      <c r="T134" s="32">
        <f>IF(Inserimento!T134="","",TODAY()-Inserimento!T134)</f>
        <v/>
      </c>
      <c r="U134" s="8">
        <f>IF(S134="","",IF(AND(S134="CRITICO",T134&gt;Parametri!$C$31),"RIORDINO",IF(T134&gt;Parametri!$C$31,"VERIFICA","")))</f>
        <v/>
      </c>
    </row>
    <row r="135" ht="18" customHeight="1">
      <c r="A135" s="13">
        <f>IF(Inserimento!A135="","",Inserimento!A135)</f>
        <v/>
      </c>
      <c r="B135" s="13">
        <f>IF(Inserimento!C135="","",Inserimento!C135)</f>
        <v/>
      </c>
      <c r="C135" s="13">
        <f>IF(Inserimento!D135="","",Inserimento!D135)</f>
        <v/>
      </c>
      <c r="D135" s="27">
        <f>IF(Inserimento!H135="","",Inserimento!H135)</f>
        <v/>
      </c>
      <c r="E135" s="27">
        <f>IF(Inserimento!H135="","",IF(Inserimento!I135="22%",Inserimento!H135/1.22,IF(Inserimento!I135="10%",Inserimento!H135/1.10,IF(Inserimento!I135="4%",Inserimento!H135/1.04,Inserimento!H135))))</f>
        <v/>
      </c>
      <c r="F135" s="27">
        <f>IF(Inserimento!G135="","",Inserimento!G135)</f>
        <v/>
      </c>
      <c r="G135" s="27">
        <f>IF(E135="","",E135*Inserimento!J135)</f>
        <v/>
      </c>
      <c r="H135" s="27">
        <f>IF(Inserimento!K135="","",Inserimento!K135)</f>
        <v/>
      </c>
      <c r="I135" s="27">
        <f>IF(Inserimento!L135="","",Inserimento!L135)</f>
        <v/>
      </c>
      <c r="J135" s="27">
        <f>IF(Inserimento!M135="","",Inserimento!M135)</f>
        <v/>
      </c>
      <c r="K135" s="27">
        <f>IF(Inserimento!N135="","",Inserimento!N135)</f>
        <v/>
      </c>
      <c r="L135" s="27">
        <f>IF(Inserimento!O135="","",Inserimento!O135)</f>
        <v/>
      </c>
      <c r="M135" s="27">
        <f>IF(Inserimento!P135="","",Inserimento!P135)</f>
        <v/>
      </c>
      <c r="N135" s="27">
        <f>IF(A135="","",SUM(F135,G135,H135,I135,J135,K135,L135,M135))</f>
        <v/>
      </c>
      <c r="O135" s="27">
        <f>IF(E135="","",E135-N135)</f>
        <v/>
      </c>
      <c r="P135" s="28">
        <f>IF(E135=0,"",IF(E135="","",O135/E135))</f>
        <v/>
      </c>
      <c r="Q135" s="27">
        <f>IF(O135="","",O135*Inserimento!Q135)</f>
        <v/>
      </c>
      <c r="R135" s="27">
        <f>IF(1-Inserimento!J135=0,"",IF(N135="","",SUM(F135,H135,I135,J135,K135,L135,M135)/(1-Inserimento!J135)))</f>
        <v/>
      </c>
      <c r="S135" s="13">
        <f>IF(P135="","",IF(P135&gt;=Parametri!$C$29,"OK",IF(P135&gt;=Parametri!$C$30,"ATTENZIONE","CRITICO")))</f>
        <v/>
      </c>
      <c r="T135" s="29">
        <f>IF(Inserimento!T135="","",TODAY()-Inserimento!T135)</f>
        <v/>
      </c>
      <c r="U135" s="13">
        <f>IF(S135="","",IF(AND(S135="CRITICO",T135&gt;Parametri!$C$31),"RIORDINO",IF(T135&gt;Parametri!$C$31,"VERIFICA","")))</f>
        <v/>
      </c>
    </row>
    <row r="136" ht="18" customHeight="1">
      <c r="A136" s="8">
        <f>IF(Inserimento!A136="","",Inserimento!A136)</f>
        <v/>
      </c>
      <c r="B136" s="8">
        <f>IF(Inserimento!C136="","",Inserimento!C136)</f>
        <v/>
      </c>
      <c r="C136" s="8">
        <f>IF(Inserimento!D136="","",Inserimento!D136)</f>
        <v/>
      </c>
      <c r="D136" s="30">
        <f>IF(Inserimento!H136="","",Inserimento!H136)</f>
        <v/>
      </c>
      <c r="E136" s="30">
        <f>IF(Inserimento!H136="","",IF(Inserimento!I136="22%",Inserimento!H136/1.22,IF(Inserimento!I136="10%",Inserimento!H136/1.10,IF(Inserimento!I136="4%",Inserimento!H136/1.04,Inserimento!H136))))</f>
        <v/>
      </c>
      <c r="F136" s="30">
        <f>IF(Inserimento!G136="","",Inserimento!G136)</f>
        <v/>
      </c>
      <c r="G136" s="30">
        <f>IF(E136="","",E136*Inserimento!J136)</f>
        <v/>
      </c>
      <c r="H136" s="30">
        <f>IF(Inserimento!K136="","",Inserimento!K136)</f>
        <v/>
      </c>
      <c r="I136" s="30">
        <f>IF(Inserimento!L136="","",Inserimento!L136)</f>
        <v/>
      </c>
      <c r="J136" s="30">
        <f>IF(Inserimento!M136="","",Inserimento!M136)</f>
        <v/>
      </c>
      <c r="K136" s="30">
        <f>IF(Inserimento!N136="","",Inserimento!N136)</f>
        <v/>
      </c>
      <c r="L136" s="30">
        <f>IF(Inserimento!O136="","",Inserimento!O136)</f>
        <v/>
      </c>
      <c r="M136" s="30">
        <f>IF(Inserimento!P136="","",Inserimento!P136)</f>
        <v/>
      </c>
      <c r="N136" s="30">
        <f>IF(A136="","",SUM(F136,G136,H136,I136,J136,K136,L136,M136))</f>
        <v/>
      </c>
      <c r="O136" s="30">
        <f>IF(E136="","",E136-N136)</f>
        <v/>
      </c>
      <c r="P136" s="31">
        <f>IF(E136=0,"",IF(E136="","",O136/E136))</f>
        <v/>
      </c>
      <c r="Q136" s="30">
        <f>IF(O136="","",O136*Inserimento!Q136)</f>
        <v/>
      </c>
      <c r="R136" s="30">
        <f>IF(1-Inserimento!J136=0,"",IF(N136="","",SUM(F136,H136,I136,J136,K136,L136,M136)/(1-Inserimento!J136)))</f>
        <v/>
      </c>
      <c r="S136" s="8">
        <f>IF(P136="","",IF(P136&gt;=Parametri!$C$29,"OK",IF(P136&gt;=Parametri!$C$30,"ATTENZIONE","CRITICO")))</f>
        <v/>
      </c>
      <c r="T136" s="32">
        <f>IF(Inserimento!T136="","",TODAY()-Inserimento!T136)</f>
        <v/>
      </c>
      <c r="U136" s="8">
        <f>IF(S136="","",IF(AND(S136="CRITICO",T136&gt;Parametri!$C$31),"RIORDINO",IF(T136&gt;Parametri!$C$31,"VERIFICA","")))</f>
        <v/>
      </c>
    </row>
    <row r="137" ht="18" customHeight="1">
      <c r="A137" s="13">
        <f>IF(Inserimento!A137="","",Inserimento!A137)</f>
        <v/>
      </c>
      <c r="B137" s="13">
        <f>IF(Inserimento!C137="","",Inserimento!C137)</f>
        <v/>
      </c>
      <c r="C137" s="13">
        <f>IF(Inserimento!D137="","",Inserimento!D137)</f>
        <v/>
      </c>
      <c r="D137" s="27">
        <f>IF(Inserimento!H137="","",Inserimento!H137)</f>
        <v/>
      </c>
      <c r="E137" s="27">
        <f>IF(Inserimento!H137="","",IF(Inserimento!I137="22%",Inserimento!H137/1.22,IF(Inserimento!I137="10%",Inserimento!H137/1.10,IF(Inserimento!I137="4%",Inserimento!H137/1.04,Inserimento!H137))))</f>
        <v/>
      </c>
      <c r="F137" s="27">
        <f>IF(Inserimento!G137="","",Inserimento!G137)</f>
        <v/>
      </c>
      <c r="G137" s="27">
        <f>IF(E137="","",E137*Inserimento!J137)</f>
        <v/>
      </c>
      <c r="H137" s="27">
        <f>IF(Inserimento!K137="","",Inserimento!K137)</f>
        <v/>
      </c>
      <c r="I137" s="27">
        <f>IF(Inserimento!L137="","",Inserimento!L137)</f>
        <v/>
      </c>
      <c r="J137" s="27">
        <f>IF(Inserimento!M137="","",Inserimento!M137)</f>
        <v/>
      </c>
      <c r="K137" s="27">
        <f>IF(Inserimento!N137="","",Inserimento!N137)</f>
        <v/>
      </c>
      <c r="L137" s="27">
        <f>IF(Inserimento!O137="","",Inserimento!O137)</f>
        <v/>
      </c>
      <c r="M137" s="27">
        <f>IF(Inserimento!P137="","",Inserimento!P137)</f>
        <v/>
      </c>
      <c r="N137" s="27">
        <f>IF(A137="","",SUM(F137,G137,H137,I137,J137,K137,L137,M137))</f>
        <v/>
      </c>
      <c r="O137" s="27">
        <f>IF(E137="","",E137-N137)</f>
        <v/>
      </c>
      <c r="P137" s="28">
        <f>IF(E137=0,"",IF(E137="","",O137/E137))</f>
        <v/>
      </c>
      <c r="Q137" s="27">
        <f>IF(O137="","",O137*Inserimento!Q137)</f>
        <v/>
      </c>
      <c r="R137" s="27">
        <f>IF(1-Inserimento!J137=0,"",IF(N137="","",SUM(F137,H137,I137,J137,K137,L137,M137)/(1-Inserimento!J137)))</f>
        <v/>
      </c>
      <c r="S137" s="13">
        <f>IF(P137="","",IF(P137&gt;=Parametri!$C$29,"OK",IF(P137&gt;=Parametri!$C$30,"ATTENZIONE","CRITICO")))</f>
        <v/>
      </c>
      <c r="T137" s="29">
        <f>IF(Inserimento!T137="","",TODAY()-Inserimento!T137)</f>
        <v/>
      </c>
      <c r="U137" s="13">
        <f>IF(S137="","",IF(AND(S137="CRITICO",T137&gt;Parametri!$C$31),"RIORDINO",IF(T137&gt;Parametri!$C$31,"VERIFICA","")))</f>
        <v/>
      </c>
    </row>
    <row r="138" ht="18" customHeight="1">
      <c r="A138" s="8">
        <f>IF(Inserimento!A138="","",Inserimento!A138)</f>
        <v/>
      </c>
      <c r="B138" s="8">
        <f>IF(Inserimento!C138="","",Inserimento!C138)</f>
        <v/>
      </c>
      <c r="C138" s="8">
        <f>IF(Inserimento!D138="","",Inserimento!D138)</f>
        <v/>
      </c>
      <c r="D138" s="30">
        <f>IF(Inserimento!H138="","",Inserimento!H138)</f>
        <v/>
      </c>
      <c r="E138" s="30">
        <f>IF(Inserimento!H138="","",IF(Inserimento!I138="22%",Inserimento!H138/1.22,IF(Inserimento!I138="10%",Inserimento!H138/1.10,IF(Inserimento!I138="4%",Inserimento!H138/1.04,Inserimento!H138))))</f>
        <v/>
      </c>
      <c r="F138" s="30">
        <f>IF(Inserimento!G138="","",Inserimento!G138)</f>
        <v/>
      </c>
      <c r="G138" s="30">
        <f>IF(E138="","",E138*Inserimento!J138)</f>
        <v/>
      </c>
      <c r="H138" s="30">
        <f>IF(Inserimento!K138="","",Inserimento!K138)</f>
        <v/>
      </c>
      <c r="I138" s="30">
        <f>IF(Inserimento!L138="","",Inserimento!L138)</f>
        <v/>
      </c>
      <c r="J138" s="30">
        <f>IF(Inserimento!M138="","",Inserimento!M138)</f>
        <v/>
      </c>
      <c r="K138" s="30">
        <f>IF(Inserimento!N138="","",Inserimento!N138)</f>
        <v/>
      </c>
      <c r="L138" s="30">
        <f>IF(Inserimento!O138="","",Inserimento!O138)</f>
        <v/>
      </c>
      <c r="M138" s="30">
        <f>IF(Inserimento!P138="","",Inserimento!P138)</f>
        <v/>
      </c>
      <c r="N138" s="30">
        <f>IF(A138="","",SUM(F138,G138,H138,I138,J138,K138,L138,M138))</f>
        <v/>
      </c>
      <c r="O138" s="30">
        <f>IF(E138="","",E138-N138)</f>
        <v/>
      </c>
      <c r="P138" s="31">
        <f>IF(E138=0,"",IF(E138="","",O138/E138))</f>
        <v/>
      </c>
      <c r="Q138" s="30">
        <f>IF(O138="","",O138*Inserimento!Q138)</f>
        <v/>
      </c>
      <c r="R138" s="30">
        <f>IF(1-Inserimento!J138=0,"",IF(N138="","",SUM(F138,H138,I138,J138,K138,L138,M138)/(1-Inserimento!J138)))</f>
        <v/>
      </c>
      <c r="S138" s="8">
        <f>IF(P138="","",IF(P138&gt;=Parametri!$C$29,"OK",IF(P138&gt;=Parametri!$C$30,"ATTENZIONE","CRITICO")))</f>
        <v/>
      </c>
      <c r="T138" s="32">
        <f>IF(Inserimento!T138="","",TODAY()-Inserimento!T138)</f>
        <v/>
      </c>
      <c r="U138" s="8">
        <f>IF(S138="","",IF(AND(S138="CRITICO",T138&gt;Parametri!$C$31),"RIORDINO",IF(T138&gt;Parametri!$C$31,"VERIFICA","")))</f>
        <v/>
      </c>
    </row>
    <row r="139" ht="18" customHeight="1">
      <c r="A139" s="13">
        <f>IF(Inserimento!A139="","",Inserimento!A139)</f>
        <v/>
      </c>
      <c r="B139" s="13">
        <f>IF(Inserimento!C139="","",Inserimento!C139)</f>
        <v/>
      </c>
      <c r="C139" s="13">
        <f>IF(Inserimento!D139="","",Inserimento!D139)</f>
        <v/>
      </c>
      <c r="D139" s="27">
        <f>IF(Inserimento!H139="","",Inserimento!H139)</f>
        <v/>
      </c>
      <c r="E139" s="27">
        <f>IF(Inserimento!H139="","",IF(Inserimento!I139="22%",Inserimento!H139/1.22,IF(Inserimento!I139="10%",Inserimento!H139/1.10,IF(Inserimento!I139="4%",Inserimento!H139/1.04,Inserimento!H139))))</f>
        <v/>
      </c>
      <c r="F139" s="27">
        <f>IF(Inserimento!G139="","",Inserimento!G139)</f>
        <v/>
      </c>
      <c r="G139" s="27">
        <f>IF(E139="","",E139*Inserimento!J139)</f>
        <v/>
      </c>
      <c r="H139" s="27">
        <f>IF(Inserimento!K139="","",Inserimento!K139)</f>
        <v/>
      </c>
      <c r="I139" s="27">
        <f>IF(Inserimento!L139="","",Inserimento!L139)</f>
        <v/>
      </c>
      <c r="J139" s="27">
        <f>IF(Inserimento!M139="","",Inserimento!M139)</f>
        <v/>
      </c>
      <c r="K139" s="27">
        <f>IF(Inserimento!N139="","",Inserimento!N139)</f>
        <v/>
      </c>
      <c r="L139" s="27">
        <f>IF(Inserimento!O139="","",Inserimento!O139)</f>
        <v/>
      </c>
      <c r="M139" s="27">
        <f>IF(Inserimento!P139="","",Inserimento!P139)</f>
        <v/>
      </c>
      <c r="N139" s="27">
        <f>IF(A139="","",SUM(F139,G139,H139,I139,J139,K139,L139,M139))</f>
        <v/>
      </c>
      <c r="O139" s="27">
        <f>IF(E139="","",E139-N139)</f>
        <v/>
      </c>
      <c r="P139" s="28">
        <f>IF(E139=0,"",IF(E139="","",O139/E139))</f>
        <v/>
      </c>
      <c r="Q139" s="27">
        <f>IF(O139="","",O139*Inserimento!Q139)</f>
        <v/>
      </c>
      <c r="R139" s="27">
        <f>IF(1-Inserimento!J139=0,"",IF(N139="","",SUM(F139,H139,I139,J139,K139,L139,M139)/(1-Inserimento!J139)))</f>
        <v/>
      </c>
      <c r="S139" s="13">
        <f>IF(P139="","",IF(P139&gt;=Parametri!$C$29,"OK",IF(P139&gt;=Parametri!$C$30,"ATTENZIONE","CRITICO")))</f>
        <v/>
      </c>
      <c r="T139" s="29">
        <f>IF(Inserimento!T139="","",TODAY()-Inserimento!T139)</f>
        <v/>
      </c>
      <c r="U139" s="13">
        <f>IF(S139="","",IF(AND(S139="CRITICO",T139&gt;Parametri!$C$31),"RIORDINO",IF(T139&gt;Parametri!$C$31,"VERIFICA","")))</f>
        <v/>
      </c>
    </row>
    <row r="140" ht="18" customHeight="1">
      <c r="A140" s="8">
        <f>IF(Inserimento!A140="","",Inserimento!A140)</f>
        <v/>
      </c>
      <c r="B140" s="8">
        <f>IF(Inserimento!C140="","",Inserimento!C140)</f>
        <v/>
      </c>
      <c r="C140" s="8">
        <f>IF(Inserimento!D140="","",Inserimento!D140)</f>
        <v/>
      </c>
      <c r="D140" s="30">
        <f>IF(Inserimento!H140="","",Inserimento!H140)</f>
        <v/>
      </c>
      <c r="E140" s="30">
        <f>IF(Inserimento!H140="","",IF(Inserimento!I140="22%",Inserimento!H140/1.22,IF(Inserimento!I140="10%",Inserimento!H140/1.10,IF(Inserimento!I140="4%",Inserimento!H140/1.04,Inserimento!H140))))</f>
        <v/>
      </c>
      <c r="F140" s="30">
        <f>IF(Inserimento!G140="","",Inserimento!G140)</f>
        <v/>
      </c>
      <c r="G140" s="30">
        <f>IF(E140="","",E140*Inserimento!J140)</f>
        <v/>
      </c>
      <c r="H140" s="30">
        <f>IF(Inserimento!K140="","",Inserimento!K140)</f>
        <v/>
      </c>
      <c r="I140" s="30">
        <f>IF(Inserimento!L140="","",Inserimento!L140)</f>
        <v/>
      </c>
      <c r="J140" s="30">
        <f>IF(Inserimento!M140="","",Inserimento!M140)</f>
        <v/>
      </c>
      <c r="K140" s="30">
        <f>IF(Inserimento!N140="","",Inserimento!N140)</f>
        <v/>
      </c>
      <c r="L140" s="30">
        <f>IF(Inserimento!O140="","",Inserimento!O140)</f>
        <v/>
      </c>
      <c r="M140" s="30">
        <f>IF(Inserimento!P140="","",Inserimento!P140)</f>
        <v/>
      </c>
      <c r="N140" s="30">
        <f>IF(A140="","",SUM(F140,G140,H140,I140,J140,K140,L140,M140))</f>
        <v/>
      </c>
      <c r="O140" s="30">
        <f>IF(E140="","",E140-N140)</f>
        <v/>
      </c>
      <c r="P140" s="31">
        <f>IF(E140=0,"",IF(E140="","",O140/E140))</f>
        <v/>
      </c>
      <c r="Q140" s="30">
        <f>IF(O140="","",O140*Inserimento!Q140)</f>
        <v/>
      </c>
      <c r="R140" s="30">
        <f>IF(1-Inserimento!J140=0,"",IF(N140="","",SUM(F140,H140,I140,J140,K140,L140,M140)/(1-Inserimento!J140)))</f>
        <v/>
      </c>
      <c r="S140" s="8">
        <f>IF(P140="","",IF(P140&gt;=Parametri!$C$29,"OK",IF(P140&gt;=Parametri!$C$30,"ATTENZIONE","CRITICO")))</f>
        <v/>
      </c>
      <c r="T140" s="32">
        <f>IF(Inserimento!T140="","",TODAY()-Inserimento!T140)</f>
        <v/>
      </c>
      <c r="U140" s="8">
        <f>IF(S140="","",IF(AND(S140="CRITICO",T140&gt;Parametri!$C$31),"RIORDINO",IF(T140&gt;Parametri!$C$31,"VERIFICA","")))</f>
        <v/>
      </c>
    </row>
    <row r="141" ht="18" customHeight="1">
      <c r="A141" s="13">
        <f>IF(Inserimento!A141="","",Inserimento!A141)</f>
        <v/>
      </c>
      <c r="B141" s="13">
        <f>IF(Inserimento!C141="","",Inserimento!C141)</f>
        <v/>
      </c>
      <c r="C141" s="13">
        <f>IF(Inserimento!D141="","",Inserimento!D141)</f>
        <v/>
      </c>
      <c r="D141" s="27">
        <f>IF(Inserimento!H141="","",Inserimento!H141)</f>
        <v/>
      </c>
      <c r="E141" s="27">
        <f>IF(Inserimento!H141="","",IF(Inserimento!I141="22%",Inserimento!H141/1.22,IF(Inserimento!I141="10%",Inserimento!H141/1.10,IF(Inserimento!I141="4%",Inserimento!H141/1.04,Inserimento!H141))))</f>
        <v/>
      </c>
      <c r="F141" s="27">
        <f>IF(Inserimento!G141="","",Inserimento!G141)</f>
        <v/>
      </c>
      <c r="G141" s="27">
        <f>IF(E141="","",E141*Inserimento!J141)</f>
        <v/>
      </c>
      <c r="H141" s="27">
        <f>IF(Inserimento!K141="","",Inserimento!K141)</f>
        <v/>
      </c>
      <c r="I141" s="27">
        <f>IF(Inserimento!L141="","",Inserimento!L141)</f>
        <v/>
      </c>
      <c r="J141" s="27">
        <f>IF(Inserimento!M141="","",Inserimento!M141)</f>
        <v/>
      </c>
      <c r="K141" s="27">
        <f>IF(Inserimento!N141="","",Inserimento!N141)</f>
        <v/>
      </c>
      <c r="L141" s="27">
        <f>IF(Inserimento!O141="","",Inserimento!O141)</f>
        <v/>
      </c>
      <c r="M141" s="27">
        <f>IF(Inserimento!P141="","",Inserimento!P141)</f>
        <v/>
      </c>
      <c r="N141" s="27">
        <f>IF(A141="","",SUM(F141,G141,H141,I141,J141,K141,L141,M141))</f>
        <v/>
      </c>
      <c r="O141" s="27">
        <f>IF(E141="","",E141-N141)</f>
        <v/>
      </c>
      <c r="P141" s="28">
        <f>IF(E141=0,"",IF(E141="","",O141/E141))</f>
        <v/>
      </c>
      <c r="Q141" s="27">
        <f>IF(O141="","",O141*Inserimento!Q141)</f>
        <v/>
      </c>
      <c r="R141" s="27">
        <f>IF(1-Inserimento!J141=0,"",IF(N141="","",SUM(F141,H141,I141,J141,K141,L141,M141)/(1-Inserimento!J141)))</f>
        <v/>
      </c>
      <c r="S141" s="13">
        <f>IF(P141="","",IF(P141&gt;=Parametri!$C$29,"OK",IF(P141&gt;=Parametri!$C$30,"ATTENZIONE","CRITICO")))</f>
        <v/>
      </c>
      <c r="T141" s="29">
        <f>IF(Inserimento!T141="","",TODAY()-Inserimento!T141)</f>
        <v/>
      </c>
      <c r="U141" s="13">
        <f>IF(S141="","",IF(AND(S141="CRITICO",T141&gt;Parametri!$C$31),"RIORDINO",IF(T141&gt;Parametri!$C$31,"VERIFICA","")))</f>
        <v/>
      </c>
    </row>
    <row r="142" ht="18" customHeight="1">
      <c r="A142" s="8">
        <f>IF(Inserimento!A142="","",Inserimento!A142)</f>
        <v/>
      </c>
      <c r="B142" s="8">
        <f>IF(Inserimento!C142="","",Inserimento!C142)</f>
        <v/>
      </c>
      <c r="C142" s="8">
        <f>IF(Inserimento!D142="","",Inserimento!D142)</f>
        <v/>
      </c>
      <c r="D142" s="30">
        <f>IF(Inserimento!H142="","",Inserimento!H142)</f>
        <v/>
      </c>
      <c r="E142" s="30">
        <f>IF(Inserimento!H142="","",IF(Inserimento!I142="22%",Inserimento!H142/1.22,IF(Inserimento!I142="10%",Inserimento!H142/1.10,IF(Inserimento!I142="4%",Inserimento!H142/1.04,Inserimento!H142))))</f>
        <v/>
      </c>
      <c r="F142" s="30">
        <f>IF(Inserimento!G142="","",Inserimento!G142)</f>
        <v/>
      </c>
      <c r="G142" s="30">
        <f>IF(E142="","",E142*Inserimento!J142)</f>
        <v/>
      </c>
      <c r="H142" s="30">
        <f>IF(Inserimento!K142="","",Inserimento!K142)</f>
        <v/>
      </c>
      <c r="I142" s="30">
        <f>IF(Inserimento!L142="","",Inserimento!L142)</f>
        <v/>
      </c>
      <c r="J142" s="30">
        <f>IF(Inserimento!M142="","",Inserimento!M142)</f>
        <v/>
      </c>
      <c r="K142" s="30">
        <f>IF(Inserimento!N142="","",Inserimento!N142)</f>
        <v/>
      </c>
      <c r="L142" s="30">
        <f>IF(Inserimento!O142="","",Inserimento!O142)</f>
        <v/>
      </c>
      <c r="M142" s="30">
        <f>IF(Inserimento!P142="","",Inserimento!P142)</f>
        <v/>
      </c>
      <c r="N142" s="30">
        <f>IF(A142="","",SUM(F142,G142,H142,I142,J142,K142,L142,M142))</f>
        <v/>
      </c>
      <c r="O142" s="30">
        <f>IF(E142="","",E142-N142)</f>
        <v/>
      </c>
      <c r="P142" s="31">
        <f>IF(E142=0,"",IF(E142="","",O142/E142))</f>
        <v/>
      </c>
      <c r="Q142" s="30">
        <f>IF(O142="","",O142*Inserimento!Q142)</f>
        <v/>
      </c>
      <c r="R142" s="30">
        <f>IF(1-Inserimento!J142=0,"",IF(N142="","",SUM(F142,H142,I142,J142,K142,L142,M142)/(1-Inserimento!J142)))</f>
        <v/>
      </c>
      <c r="S142" s="8">
        <f>IF(P142="","",IF(P142&gt;=Parametri!$C$29,"OK",IF(P142&gt;=Parametri!$C$30,"ATTENZIONE","CRITICO")))</f>
        <v/>
      </c>
      <c r="T142" s="32">
        <f>IF(Inserimento!T142="","",TODAY()-Inserimento!T142)</f>
        <v/>
      </c>
      <c r="U142" s="8">
        <f>IF(S142="","",IF(AND(S142="CRITICO",T142&gt;Parametri!$C$31),"RIORDINO",IF(T142&gt;Parametri!$C$31,"VERIFICA","")))</f>
        <v/>
      </c>
    </row>
    <row r="143" ht="18" customHeight="1">
      <c r="A143" s="13">
        <f>IF(Inserimento!A143="","",Inserimento!A143)</f>
        <v/>
      </c>
      <c r="B143" s="13">
        <f>IF(Inserimento!C143="","",Inserimento!C143)</f>
        <v/>
      </c>
      <c r="C143" s="13">
        <f>IF(Inserimento!D143="","",Inserimento!D143)</f>
        <v/>
      </c>
      <c r="D143" s="27">
        <f>IF(Inserimento!H143="","",Inserimento!H143)</f>
        <v/>
      </c>
      <c r="E143" s="27">
        <f>IF(Inserimento!H143="","",IF(Inserimento!I143="22%",Inserimento!H143/1.22,IF(Inserimento!I143="10%",Inserimento!H143/1.10,IF(Inserimento!I143="4%",Inserimento!H143/1.04,Inserimento!H143))))</f>
        <v/>
      </c>
      <c r="F143" s="27">
        <f>IF(Inserimento!G143="","",Inserimento!G143)</f>
        <v/>
      </c>
      <c r="G143" s="27">
        <f>IF(E143="","",E143*Inserimento!J143)</f>
        <v/>
      </c>
      <c r="H143" s="27">
        <f>IF(Inserimento!K143="","",Inserimento!K143)</f>
        <v/>
      </c>
      <c r="I143" s="27">
        <f>IF(Inserimento!L143="","",Inserimento!L143)</f>
        <v/>
      </c>
      <c r="J143" s="27">
        <f>IF(Inserimento!M143="","",Inserimento!M143)</f>
        <v/>
      </c>
      <c r="K143" s="27">
        <f>IF(Inserimento!N143="","",Inserimento!N143)</f>
        <v/>
      </c>
      <c r="L143" s="27">
        <f>IF(Inserimento!O143="","",Inserimento!O143)</f>
        <v/>
      </c>
      <c r="M143" s="27">
        <f>IF(Inserimento!P143="","",Inserimento!P143)</f>
        <v/>
      </c>
      <c r="N143" s="27">
        <f>IF(A143="","",SUM(F143,G143,H143,I143,J143,K143,L143,M143))</f>
        <v/>
      </c>
      <c r="O143" s="27">
        <f>IF(E143="","",E143-N143)</f>
        <v/>
      </c>
      <c r="P143" s="28">
        <f>IF(E143=0,"",IF(E143="","",O143/E143))</f>
        <v/>
      </c>
      <c r="Q143" s="27">
        <f>IF(O143="","",O143*Inserimento!Q143)</f>
        <v/>
      </c>
      <c r="R143" s="27">
        <f>IF(1-Inserimento!J143=0,"",IF(N143="","",SUM(F143,H143,I143,J143,K143,L143,M143)/(1-Inserimento!J143)))</f>
        <v/>
      </c>
      <c r="S143" s="13">
        <f>IF(P143="","",IF(P143&gt;=Parametri!$C$29,"OK",IF(P143&gt;=Parametri!$C$30,"ATTENZIONE","CRITICO")))</f>
        <v/>
      </c>
      <c r="T143" s="29">
        <f>IF(Inserimento!T143="","",TODAY()-Inserimento!T143)</f>
        <v/>
      </c>
      <c r="U143" s="13">
        <f>IF(S143="","",IF(AND(S143="CRITICO",T143&gt;Parametri!$C$31),"RIORDINO",IF(T143&gt;Parametri!$C$31,"VERIFICA","")))</f>
        <v/>
      </c>
    </row>
    <row r="144" ht="18" customHeight="1">
      <c r="A144" s="8">
        <f>IF(Inserimento!A144="","",Inserimento!A144)</f>
        <v/>
      </c>
      <c r="B144" s="8">
        <f>IF(Inserimento!C144="","",Inserimento!C144)</f>
        <v/>
      </c>
      <c r="C144" s="8">
        <f>IF(Inserimento!D144="","",Inserimento!D144)</f>
        <v/>
      </c>
      <c r="D144" s="30">
        <f>IF(Inserimento!H144="","",Inserimento!H144)</f>
        <v/>
      </c>
      <c r="E144" s="30">
        <f>IF(Inserimento!H144="","",IF(Inserimento!I144="22%",Inserimento!H144/1.22,IF(Inserimento!I144="10%",Inserimento!H144/1.10,IF(Inserimento!I144="4%",Inserimento!H144/1.04,Inserimento!H144))))</f>
        <v/>
      </c>
      <c r="F144" s="30">
        <f>IF(Inserimento!G144="","",Inserimento!G144)</f>
        <v/>
      </c>
      <c r="G144" s="30">
        <f>IF(E144="","",E144*Inserimento!J144)</f>
        <v/>
      </c>
      <c r="H144" s="30">
        <f>IF(Inserimento!K144="","",Inserimento!K144)</f>
        <v/>
      </c>
      <c r="I144" s="30">
        <f>IF(Inserimento!L144="","",Inserimento!L144)</f>
        <v/>
      </c>
      <c r="J144" s="30">
        <f>IF(Inserimento!M144="","",Inserimento!M144)</f>
        <v/>
      </c>
      <c r="K144" s="30">
        <f>IF(Inserimento!N144="","",Inserimento!N144)</f>
        <v/>
      </c>
      <c r="L144" s="30">
        <f>IF(Inserimento!O144="","",Inserimento!O144)</f>
        <v/>
      </c>
      <c r="M144" s="30">
        <f>IF(Inserimento!P144="","",Inserimento!P144)</f>
        <v/>
      </c>
      <c r="N144" s="30">
        <f>IF(A144="","",SUM(F144,G144,H144,I144,J144,K144,L144,M144))</f>
        <v/>
      </c>
      <c r="O144" s="30">
        <f>IF(E144="","",E144-N144)</f>
        <v/>
      </c>
      <c r="P144" s="31">
        <f>IF(E144=0,"",IF(E144="","",O144/E144))</f>
        <v/>
      </c>
      <c r="Q144" s="30">
        <f>IF(O144="","",O144*Inserimento!Q144)</f>
        <v/>
      </c>
      <c r="R144" s="30">
        <f>IF(1-Inserimento!J144=0,"",IF(N144="","",SUM(F144,H144,I144,J144,K144,L144,M144)/(1-Inserimento!J144)))</f>
        <v/>
      </c>
      <c r="S144" s="8">
        <f>IF(P144="","",IF(P144&gt;=Parametri!$C$29,"OK",IF(P144&gt;=Parametri!$C$30,"ATTENZIONE","CRITICO")))</f>
        <v/>
      </c>
      <c r="T144" s="32">
        <f>IF(Inserimento!T144="","",TODAY()-Inserimento!T144)</f>
        <v/>
      </c>
      <c r="U144" s="8">
        <f>IF(S144="","",IF(AND(S144="CRITICO",T144&gt;Parametri!$C$31),"RIORDINO",IF(T144&gt;Parametri!$C$31,"VERIFICA","")))</f>
        <v/>
      </c>
    </row>
    <row r="145" ht="18" customHeight="1">
      <c r="A145" s="13">
        <f>IF(Inserimento!A145="","",Inserimento!A145)</f>
        <v/>
      </c>
      <c r="B145" s="13">
        <f>IF(Inserimento!C145="","",Inserimento!C145)</f>
        <v/>
      </c>
      <c r="C145" s="13">
        <f>IF(Inserimento!D145="","",Inserimento!D145)</f>
        <v/>
      </c>
      <c r="D145" s="27">
        <f>IF(Inserimento!H145="","",Inserimento!H145)</f>
        <v/>
      </c>
      <c r="E145" s="27">
        <f>IF(Inserimento!H145="","",IF(Inserimento!I145="22%",Inserimento!H145/1.22,IF(Inserimento!I145="10%",Inserimento!H145/1.10,IF(Inserimento!I145="4%",Inserimento!H145/1.04,Inserimento!H145))))</f>
        <v/>
      </c>
      <c r="F145" s="27">
        <f>IF(Inserimento!G145="","",Inserimento!G145)</f>
        <v/>
      </c>
      <c r="G145" s="27">
        <f>IF(E145="","",E145*Inserimento!J145)</f>
        <v/>
      </c>
      <c r="H145" s="27">
        <f>IF(Inserimento!K145="","",Inserimento!K145)</f>
        <v/>
      </c>
      <c r="I145" s="27">
        <f>IF(Inserimento!L145="","",Inserimento!L145)</f>
        <v/>
      </c>
      <c r="J145" s="27">
        <f>IF(Inserimento!M145="","",Inserimento!M145)</f>
        <v/>
      </c>
      <c r="K145" s="27">
        <f>IF(Inserimento!N145="","",Inserimento!N145)</f>
        <v/>
      </c>
      <c r="L145" s="27">
        <f>IF(Inserimento!O145="","",Inserimento!O145)</f>
        <v/>
      </c>
      <c r="M145" s="27">
        <f>IF(Inserimento!P145="","",Inserimento!P145)</f>
        <v/>
      </c>
      <c r="N145" s="27">
        <f>IF(A145="","",SUM(F145,G145,H145,I145,J145,K145,L145,M145))</f>
        <v/>
      </c>
      <c r="O145" s="27">
        <f>IF(E145="","",E145-N145)</f>
        <v/>
      </c>
      <c r="P145" s="28">
        <f>IF(E145=0,"",IF(E145="","",O145/E145))</f>
        <v/>
      </c>
      <c r="Q145" s="27">
        <f>IF(O145="","",O145*Inserimento!Q145)</f>
        <v/>
      </c>
      <c r="R145" s="27">
        <f>IF(1-Inserimento!J145=0,"",IF(N145="","",SUM(F145,H145,I145,J145,K145,L145,M145)/(1-Inserimento!J145)))</f>
        <v/>
      </c>
      <c r="S145" s="13">
        <f>IF(P145="","",IF(P145&gt;=Parametri!$C$29,"OK",IF(P145&gt;=Parametri!$C$30,"ATTENZIONE","CRITICO")))</f>
        <v/>
      </c>
      <c r="T145" s="29">
        <f>IF(Inserimento!T145="","",TODAY()-Inserimento!T145)</f>
        <v/>
      </c>
      <c r="U145" s="13">
        <f>IF(S145="","",IF(AND(S145="CRITICO",T145&gt;Parametri!$C$31),"RIORDINO",IF(T145&gt;Parametri!$C$31,"VERIFICA","")))</f>
        <v/>
      </c>
    </row>
    <row r="146" ht="18" customHeight="1">
      <c r="A146" s="8">
        <f>IF(Inserimento!A146="","",Inserimento!A146)</f>
        <v/>
      </c>
      <c r="B146" s="8">
        <f>IF(Inserimento!C146="","",Inserimento!C146)</f>
        <v/>
      </c>
      <c r="C146" s="8">
        <f>IF(Inserimento!D146="","",Inserimento!D146)</f>
        <v/>
      </c>
      <c r="D146" s="30">
        <f>IF(Inserimento!H146="","",Inserimento!H146)</f>
        <v/>
      </c>
      <c r="E146" s="30">
        <f>IF(Inserimento!H146="","",IF(Inserimento!I146="22%",Inserimento!H146/1.22,IF(Inserimento!I146="10%",Inserimento!H146/1.10,IF(Inserimento!I146="4%",Inserimento!H146/1.04,Inserimento!H146))))</f>
        <v/>
      </c>
      <c r="F146" s="30">
        <f>IF(Inserimento!G146="","",Inserimento!G146)</f>
        <v/>
      </c>
      <c r="G146" s="30">
        <f>IF(E146="","",E146*Inserimento!J146)</f>
        <v/>
      </c>
      <c r="H146" s="30">
        <f>IF(Inserimento!K146="","",Inserimento!K146)</f>
        <v/>
      </c>
      <c r="I146" s="30">
        <f>IF(Inserimento!L146="","",Inserimento!L146)</f>
        <v/>
      </c>
      <c r="J146" s="30">
        <f>IF(Inserimento!M146="","",Inserimento!M146)</f>
        <v/>
      </c>
      <c r="K146" s="30">
        <f>IF(Inserimento!N146="","",Inserimento!N146)</f>
        <v/>
      </c>
      <c r="L146" s="30">
        <f>IF(Inserimento!O146="","",Inserimento!O146)</f>
        <v/>
      </c>
      <c r="M146" s="30">
        <f>IF(Inserimento!P146="","",Inserimento!P146)</f>
        <v/>
      </c>
      <c r="N146" s="30">
        <f>IF(A146="","",SUM(F146,G146,H146,I146,J146,K146,L146,M146))</f>
        <v/>
      </c>
      <c r="O146" s="30">
        <f>IF(E146="","",E146-N146)</f>
        <v/>
      </c>
      <c r="P146" s="31">
        <f>IF(E146=0,"",IF(E146="","",O146/E146))</f>
        <v/>
      </c>
      <c r="Q146" s="30">
        <f>IF(O146="","",O146*Inserimento!Q146)</f>
        <v/>
      </c>
      <c r="R146" s="30">
        <f>IF(1-Inserimento!J146=0,"",IF(N146="","",SUM(F146,H146,I146,J146,K146,L146,M146)/(1-Inserimento!J146)))</f>
        <v/>
      </c>
      <c r="S146" s="8">
        <f>IF(P146="","",IF(P146&gt;=Parametri!$C$29,"OK",IF(P146&gt;=Parametri!$C$30,"ATTENZIONE","CRITICO")))</f>
        <v/>
      </c>
      <c r="T146" s="32">
        <f>IF(Inserimento!T146="","",TODAY()-Inserimento!T146)</f>
        <v/>
      </c>
      <c r="U146" s="8">
        <f>IF(S146="","",IF(AND(S146="CRITICO",T146&gt;Parametri!$C$31),"RIORDINO",IF(T146&gt;Parametri!$C$31,"VERIFICA","")))</f>
        <v/>
      </c>
    </row>
    <row r="147" ht="18" customHeight="1">
      <c r="A147" s="13">
        <f>IF(Inserimento!A147="","",Inserimento!A147)</f>
        <v/>
      </c>
      <c r="B147" s="13">
        <f>IF(Inserimento!C147="","",Inserimento!C147)</f>
        <v/>
      </c>
      <c r="C147" s="13">
        <f>IF(Inserimento!D147="","",Inserimento!D147)</f>
        <v/>
      </c>
      <c r="D147" s="27">
        <f>IF(Inserimento!H147="","",Inserimento!H147)</f>
        <v/>
      </c>
      <c r="E147" s="27">
        <f>IF(Inserimento!H147="","",IF(Inserimento!I147="22%",Inserimento!H147/1.22,IF(Inserimento!I147="10%",Inserimento!H147/1.10,IF(Inserimento!I147="4%",Inserimento!H147/1.04,Inserimento!H147))))</f>
        <v/>
      </c>
      <c r="F147" s="27">
        <f>IF(Inserimento!G147="","",Inserimento!G147)</f>
        <v/>
      </c>
      <c r="G147" s="27">
        <f>IF(E147="","",E147*Inserimento!J147)</f>
        <v/>
      </c>
      <c r="H147" s="27">
        <f>IF(Inserimento!K147="","",Inserimento!K147)</f>
        <v/>
      </c>
      <c r="I147" s="27">
        <f>IF(Inserimento!L147="","",Inserimento!L147)</f>
        <v/>
      </c>
      <c r="J147" s="27">
        <f>IF(Inserimento!M147="","",Inserimento!M147)</f>
        <v/>
      </c>
      <c r="K147" s="27">
        <f>IF(Inserimento!N147="","",Inserimento!N147)</f>
        <v/>
      </c>
      <c r="L147" s="27">
        <f>IF(Inserimento!O147="","",Inserimento!O147)</f>
        <v/>
      </c>
      <c r="M147" s="27">
        <f>IF(Inserimento!P147="","",Inserimento!P147)</f>
        <v/>
      </c>
      <c r="N147" s="27">
        <f>IF(A147="","",SUM(F147,G147,H147,I147,J147,K147,L147,M147))</f>
        <v/>
      </c>
      <c r="O147" s="27">
        <f>IF(E147="","",E147-N147)</f>
        <v/>
      </c>
      <c r="P147" s="28">
        <f>IF(E147=0,"",IF(E147="","",O147/E147))</f>
        <v/>
      </c>
      <c r="Q147" s="27">
        <f>IF(O147="","",O147*Inserimento!Q147)</f>
        <v/>
      </c>
      <c r="R147" s="27">
        <f>IF(1-Inserimento!J147=0,"",IF(N147="","",SUM(F147,H147,I147,J147,K147,L147,M147)/(1-Inserimento!J147)))</f>
        <v/>
      </c>
      <c r="S147" s="13">
        <f>IF(P147="","",IF(P147&gt;=Parametri!$C$29,"OK",IF(P147&gt;=Parametri!$C$30,"ATTENZIONE","CRITICO")))</f>
        <v/>
      </c>
      <c r="T147" s="29">
        <f>IF(Inserimento!T147="","",TODAY()-Inserimento!T147)</f>
        <v/>
      </c>
      <c r="U147" s="13">
        <f>IF(S147="","",IF(AND(S147="CRITICO",T147&gt;Parametri!$C$31),"RIORDINO",IF(T147&gt;Parametri!$C$31,"VERIFICA","")))</f>
        <v/>
      </c>
    </row>
    <row r="148" ht="18" customHeight="1">
      <c r="A148" s="8">
        <f>IF(Inserimento!A148="","",Inserimento!A148)</f>
        <v/>
      </c>
      <c r="B148" s="8">
        <f>IF(Inserimento!C148="","",Inserimento!C148)</f>
        <v/>
      </c>
      <c r="C148" s="8">
        <f>IF(Inserimento!D148="","",Inserimento!D148)</f>
        <v/>
      </c>
      <c r="D148" s="30">
        <f>IF(Inserimento!H148="","",Inserimento!H148)</f>
        <v/>
      </c>
      <c r="E148" s="30">
        <f>IF(Inserimento!H148="","",IF(Inserimento!I148="22%",Inserimento!H148/1.22,IF(Inserimento!I148="10%",Inserimento!H148/1.10,IF(Inserimento!I148="4%",Inserimento!H148/1.04,Inserimento!H148))))</f>
        <v/>
      </c>
      <c r="F148" s="30">
        <f>IF(Inserimento!G148="","",Inserimento!G148)</f>
        <v/>
      </c>
      <c r="G148" s="30">
        <f>IF(E148="","",E148*Inserimento!J148)</f>
        <v/>
      </c>
      <c r="H148" s="30">
        <f>IF(Inserimento!K148="","",Inserimento!K148)</f>
        <v/>
      </c>
      <c r="I148" s="30">
        <f>IF(Inserimento!L148="","",Inserimento!L148)</f>
        <v/>
      </c>
      <c r="J148" s="30">
        <f>IF(Inserimento!M148="","",Inserimento!M148)</f>
        <v/>
      </c>
      <c r="K148" s="30">
        <f>IF(Inserimento!N148="","",Inserimento!N148)</f>
        <v/>
      </c>
      <c r="L148" s="30">
        <f>IF(Inserimento!O148="","",Inserimento!O148)</f>
        <v/>
      </c>
      <c r="M148" s="30">
        <f>IF(Inserimento!P148="","",Inserimento!P148)</f>
        <v/>
      </c>
      <c r="N148" s="30">
        <f>IF(A148="","",SUM(F148,G148,H148,I148,J148,K148,L148,M148))</f>
        <v/>
      </c>
      <c r="O148" s="30">
        <f>IF(E148="","",E148-N148)</f>
        <v/>
      </c>
      <c r="P148" s="31">
        <f>IF(E148=0,"",IF(E148="","",O148/E148))</f>
        <v/>
      </c>
      <c r="Q148" s="30">
        <f>IF(O148="","",O148*Inserimento!Q148)</f>
        <v/>
      </c>
      <c r="R148" s="30">
        <f>IF(1-Inserimento!J148=0,"",IF(N148="","",SUM(F148,H148,I148,J148,K148,L148,M148)/(1-Inserimento!J148)))</f>
        <v/>
      </c>
      <c r="S148" s="8">
        <f>IF(P148="","",IF(P148&gt;=Parametri!$C$29,"OK",IF(P148&gt;=Parametri!$C$30,"ATTENZIONE","CRITICO")))</f>
        <v/>
      </c>
      <c r="T148" s="32">
        <f>IF(Inserimento!T148="","",TODAY()-Inserimento!T148)</f>
        <v/>
      </c>
      <c r="U148" s="8">
        <f>IF(S148="","",IF(AND(S148="CRITICO",T148&gt;Parametri!$C$31),"RIORDINO",IF(T148&gt;Parametri!$C$31,"VERIFICA","")))</f>
        <v/>
      </c>
    </row>
    <row r="149" ht="18" customHeight="1">
      <c r="A149" s="13">
        <f>IF(Inserimento!A149="","",Inserimento!A149)</f>
        <v/>
      </c>
      <c r="B149" s="13">
        <f>IF(Inserimento!C149="","",Inserimento!C149)</f>
        <v/>
      </c>
      <c r="C149" s="13">
        <f>IF(Inserimento!D149="","",Inserimento!D149)</f>
        <v/>
      </c>
      <c r="D149" s="27">
        <f>IF(Inserimento!H149="","",Inserimento!H149)</f>
        <v/>
      </c>
      <c r="E149" s="27">
        <f>IF(Inserimento!H149="","",IF(Inserimento!I149="22%",Inserimento!H149/1.22,IF(Inserimento!I149="10%",Inserimento!H149/1.10,IF(Inserimento!I149="4%",Inserimento!H149/1.04,Inserimento!H149))))</f>
        <v/>
      </c>
      <c r="F149" s="27">
        <f>IF(Inserimento!G149="","",Inserimento!G149)</f>
        <v/>
      </c>
      <c r="G149" s="27">
        <f>IF(E149="","",E149*Inserimento!J149)</f>
        <v/>
      </c>
      <c r="H149" s="27">
        <f>IF(Inserimento!K149="","",Inserimento!K149)</f>
        <v/>
      </c>
      <c r="I149" s="27">
        <f>IF(Inserimento!L149="","",Inserimento!L149)</f>
        <v/>
      </c>
      <c r="J149" s="27">
        <f>IF(Inserimento!M149="","",Inserimento!M149)</f>
        <v/>
      </c>
      <c r="K149" s="27">
        <f>IF(Inserimento!N149="","",Inserimento!N149)</f>
        <v/>
      </c>
      <c r="L149" s="27">
        <f>IF(Inserimento!O149="","",Inserimento!O149)</f>
        <v/>
      </c>
      <c r="M149" s="27">
        <f>IF(Inserimento!P149="","",Inserimento!P149)</f>
        <v/>
      </c>
      <c r="N149" s="27">
        <f>IF(A149="","",SUM(F149,G149,H149,I149,J149,K149,L149,M149))</f>
        <v/>
      </c>
      <c r="O149" s="27">
        <f>IF(E149="","",E149-N149)</f>
        <v/>
      </c>
      <c r="P149" s="28">
        <f>IF(E149=0,"",IF(E149="","",O149/E149))</f>
        <v/>
      </c>
      <c r="Q149" s="27">
        <f>IF(O149="","",O149*Inserimento!Q149)</f>
        <v/>
      </c>
      <c r="R149" s="27">
        <f>IF(1-Inserimento!J149=0,"",IF(N149="","",SUM(F149,H149,I149,J149,K149,L149,M149)/(1-Inserimento!J149)))</f>
        <v/>
      </c>
      <c r="S149" s="13">
        <f>IF(P149="","",IF(P149&gt;=Parametri!$C$29,"OK",IF(P149&gt;=Parametri!$C$30,"ATTENZIONE","CRITICO")))</f>
        <v/>
      </c>
      <c r="T149" s="29">
        <f>IF(Inserimento!T149="","",TODAY()-Inserimento!T149)</f>
        <v/>
      </c>
      <c r="U149" s="13">
        <f>IF(S149="","",IF(AND(S149="CRITICO",T149&gt;Parametri!$C$31),"RIORDINO",IF(T149&gt;Parametri!$C$31,"VERIFICA","")))</f>
        <v/>
      </c>
    </row>
    <row r="150" ht="18" customHeight="1">
      <c r="A150" s="8">
        <f>IF(Inserimento!A150="","",Inserimento!A150)</f>
        <v/>
      </c>
      <c r="B150" s="8">
        <f>IF(Inserimento!C150="","",Inserimento!C150)</f>
        <v/>
      </c>
      <c r="C150" s="8">
        <f>IF(Inserimento!D150="","",Inserimento!D150)</f>
        <v/>
      </c>
      <c r="D150" s="30">
        <f>IF(Inserimento!H150="","",Inserimento!H150)</f>
        <v/>
      </c>
      <c r="E150" s="30">
        <f>IF(Inserimento!H150="","",IF(Inserimento!I150="22%",Inserimento!H150/1.22,IF(Inserimento!I150="10%",Inserimento!H150/1.10,IF(Inserimento!I150="4%",Inserimento!H150/1.04,Inserimento!H150))))</f>
        <v/>
      </c>
      <c r="F150" s="30">
        <f>IF(Inserimento!G150="","",Inserimento!G150)</f>
        <v/>
      </c>
      <c r="G150" s="30">
        <f>IF(E150="","",E150*Inserimento!J150)</f>
        <v/>
      </c>
      <c r="H150" s="30">
        <f>IF(Inserimento!K150="","",Inserimento!K150)</f>
        <v/>
      </c>
      <c r="I150" s="30">
        <f>IF(Inserimento!L150="","",Inserimento!L150)</f>
        <v/>
      </c>
      <c r="J150" s="30">
        <f>IF(Inserimento!M150="","",Inserimento!M150)</f>
        <v/>
      </c>
      <c r="K150" s="30">
        <f>IF(Inserimento!N150="","",Inserimento!N150)</f>
        <v/>
      </c>
      <c r="L150" s="30">
        <f>IF(Inserimento!O150="","",Inserimento!O150)</f>
        <v/>
      </c>
      <c r="M150" s="30">
        <f>IF(Inserimento!P150="","",Inserimento!P150)</f>
        <v/>
      </c>
      <c r="N150" s="30">
        <f>IF(A150="","",SUM(F150,G150,H150,I150,J150,K150,L150,M150))</f>
        <v/>
      </c>
      <c r="O150" s="30">
        <f>IF(E150="","",E150-N150)</f>
        <v/>
      </c>
      <c r="P150" s="31">
        <f>IF(E150=0,"",IF(E150="","",O150/E150))</f>
        <v/>
      </c>
      <c r="Q150" s="30">
        <f>IF(O150="","",O150*Inserimento!Q150)</f>
        <v/>
      </c>
      <c r="R150" s="30">
        <f>IF(1-Inserimento!J150=0,"",IF(N150="","",SUM(F150,H150,I150,J150,K150,L150,M150)/(1-Inserimento!J150)))</f>
        <v/>
      </c>
      <c r="S150" s="8">
        <f>IF(P150="","",IF(P150&gt;=Parametri!$C$29,"OK",IF(P150&gt;=Parametri!$C$30,"ATTENZIONE","CRITICO")))</f>
        <v/>
      </c>
      <c r="T150" s="32">
        <f>IF(Inserimento!T150="","",TODAY()-Inserimento!T150)</f>
        <v/>
      </c>
      <c r="U150" s="8">
        <f>IF(S150="","",IF(AND(S150="CRITICO",T150&gt;Parametri!$C$31),"RIORDINO",IF(T150&gt;Parametri!$C$31,"VERIFICA","")))</f>
        <v/>
      </c>
    </row>
    <row r="151" ht="18" customHeight="1">
      <c r="A151" s="13">
        <f>IF(Inserimento!A151="","",Inserimento!A151)</f>
        <v/>
      </c>
      <c r="B151" s="13">
        <f>IF(Inserimento!C151="","",Inserimento!C151)</f>
        <v/>
      </c>
      <c r="C151" s="13">
        <f>IF(Inserimento!D151="","",Inserimento!D151)</f>
        <v/>
      </c>
      <c r="D151" s="27">
        <f>IF(Inserimento!H151="","",Inserimento!H151)</f>
        <v/>
      </c>
      <c r="E151" s="27">
        <f>IF(Inserimento!H151="","",IF(Inserimento!I151="22%",Inserimento!H151/1.22,IF(Inserimento!I151="10%",Inserimento!H151/1.10,IF(Inserimento!I151="4%",Inserimento!H151/1.04,Inserimento!H151))))</f>
        <v/>
      </c>
      <c r="F151" s="27">
        <f>IF(Inserimento!G151="","",Inserimento!G151)</f>
        <v/>
      </c>
      <c r="G151" s="27">
        <f>IF(E151="","",E151*Inserimento!J151)</f>
        <v/>
      </c>
      <c r="H151" s="27">
        <f>IF(Inserimento!K151="","",Inserimento!K151)</f>
        <v/>
      </c>
      <c r="I151" s="27">
        <f>IF(Inserimento!L151="","",Inserimento!L151)</f>
        <v/>
      </c>
      <c r="J151" s="27">
        <f>IF(Inserimento!M151="","",Inserimento!M151)</f>
        <v/>
      </c>
      <c r="K151" s="27">
        <f>IF(Inserimento!N151="","",Inserimento!N151)</f>
        <v/>
      </c>
      <c r="L151" s="27">
        <f>IF(Inserimento!O151="","",Inserimento!O151)</f>
        <v/>
      </c>
      <c r="M151" s="27">
        <f>IF(Inserimento!P151="","",Inserimento!P151)</f>
        <v/>
      </c>
      <c r="N151" s="27">
        <f>IF(A151="","",SUM(F151,G151,H151,I151,J151,K151,L151,M151))</f>
        <v/>
      </c>
      <c r="O151" s="27">
        <f>IF(E151="","",E151-N151)</f>
        <v/>
      </c>
      <c r="P151" s="28">
        <f>IF(E151=0,"",IF(E151="","",O151/E151))</f>
        <v/>
      </c>
      <c r="Q151" s="27">
        <f>IF(O151="","",O151*Inserimento!Q151)</f>
        <v/>
      </c>
      <c r="R151" s="27">
        <f>IF(1-Inserimento!J151=0,"",IF(N151="","",SUM(F151,H151,I151,J151,K151,L151,M151)/(1-Inserimento!J151)))</f>
        <v/>
      </c>
      <c r="S151" s="13">
        <f>IF(P151="","",IF(P151&gt;=Parametri!$C$29,"OK",IF(P151&gt;=Parametri!$C$30,"ATTENZIONE","CRITICO")))</f>
        <v/>
      </c>
      <c r="T151" s="29">
        <f>IF(Inserimento!T151="","",TODAY()-Inserimento!T151)</f>
        <v/>
      </c>
      <c r="U151" s="13">
        <f>IF(S151="","",IF(AND(S151="CRITICO",T151&gt;Parametri!$C$31),"RIORDINO",IF(T151&gt;Parametri!$C$31,"VERIFICA","")))</f>
        <v/>
      </c>
    </row>
    <row r="152" ht="18" customHeight="1">
      <c r="A152" s="8">
        <f>IF(Inserimento!A152="","",Inserimento!A152)</f>
        <v/>
      </c>
      <c r="B152" s="8">
        <f>IF(Inserimento!C152="","",Inserimento!C152)</f>
        <v/>
      </c>
      <c r="C152" s="8">
        <f>IF(Inserimento!D152="","",Inserimento!D152)</f>
        <v/>
      </c>
      <c r="D152" s="30">
        <f>IF(Inserimento!H152="","",Inserimento!H152)</f>
        <v/>
      </c>
      <c r="E152" s="30">
        <f>IF(Inserimento!H152="","",IF(Inserimento!I152="22%",Inserimento!H152/1.22,IF(Inserimento!I152="10%",Inserimento!H152/1.10,IF(Inserimento!I152="4%",Inserimento!H152/1.04,Inserimento!H152))))</f>
        <v/>
      </c>
      <c r="F152" s="30">
        <f>IF(Inserimento!G152="","",Inserimento!G152)</f>
        <v/>
      </c>
      <c r="G152" s="30">
        <f>IF(E152="","",E152*Inserimento!J152)</f>
        <v/>
      </c>
      <c r="H152" s="30">
        <f>IF(Inserimento!K152="","",Inserimento!K152)</f>
        <v/>
      </c>
      <c r="I152" s="30">
        <f>IF(Inserimento!L152="","",Inserimento!L152)</f>
        <v/>
      </c>
      <c r="J152" s="30">
        <f>IF(Inserimento!M152="","",Inserimento!M152)</f>
        <v/>
      </c>
      <c r="K152" s="30">
        <f>IF(Inserimento!N152="","",Inserimento!N152)</f>
        <v/>
      </c>
      <c r="L152" s="30">
        <f>IF(Inserimento!O152="","",Inserimento!O152)</f>
        <v/>
      </c>
      <c r="M152" s="30">
        <f>IF(Inserimento!P152="","",Inserimento!P152)</f>
        <v/>
      </c>
      <c r="N152" s="30">
        <f>IF(A152="","",SUM(F152,G152,H152,I152,J152,K152,L152,M152))</f>
        <v/>
      </c>
      <c r="O152" s="30">
        <f>IF(E152="","",E152-N152)</f>
        <v/>
      </c>
      <c r="P152" s="31">
        <f>IF(E152=0,"",IF(E152="","",O152/E152))</f>
        <v/>
      </c>
      <c r="Q152" s="30">
        <f>IF(O152="","",O152*Inserimento!Q152)</f>
        <v/>
      </c>
      <c r="R152" s="30">
        <f>IF(1-Inserimento!J152=0,"",IF(N152="","",SUM(F152,H152,I152,J152,K152,L152,M152)/(1-Inserimento!J152)))</f>
        <v/>
      </c>
      <c r="S152" s="8">
        <f>IF(P152="","",IF(P152&gt;=Parametri!$C$29,"OK",IF(P152&gt;=Parametri!$C$30,"ATTENZIONE","CRITICO")))</f>
        <v/>
      </c>
      <c r="T152" s="32">
        <f>IF(Inserimento!T152="","",TODAY()-Inserimento!T152)</f>
        <v/>
      </c>
      <c r="U152" s="8">
        <f>IF(S152="","",IF(AND(S152="CRITICO",T152&gt;Parametri!$C$31),"RIORDINO",IF(T152&gt;Parametri!$C$31,"VERIFICA","")))</f>
        <v/>
      </c>
    </row>
    <row r="153" ht="18" customHeight="1">
      <c r="A153" s="13">
        <f>IF(Inserimento!A153="","",Inserimento!A153)</f>
        <v/>
      </c>
      <c r="B153" s="13">
        <f>IF(Inserimento!C153="","",Inserimento!C153)</f>
        <v/>
      </c>
      <c r="C153" s="13">
        <f>IF(Inserimento!D153="","",Inserimento!D153)</f>
        <v/>
      </c>
      <c r="D153" s="27">
        <f>IF(Inserimento!H153="","",Inserimento!H153)</f>
        <v/>
      </c>
      <c r="E153" s="27">
        <f>IF(Inserimento!H153="","",IF(Inserimento!I153="22%",Inserimento!H153/1.22,IF(Inserimento!I153="10%",Inserimento!H153/1.10,IF(Inserimento!I153="4%",Inserimento!H153/1.04,Inserimento!H153))))</f>
        <v/>
      </c>
      <c r="F153" s="27">
        <f>IF(Inserimento!G153="","",Inserimento!G153)</f>
        <v/>
      </c>
      <c r="G153" s="27">
        <f>IF(E153="","",E153*Inserimento!J153)</f>
        <v/>
      </c>
      <c r="H153" s="27">
        <f>IF(Inserimento!K153="","",Inserimento!K153)</f>
        <v/>
      </c>
      <c r="I153" s="27">
        <f>IF(Inserimento!L153="","",Inserimento!L153)</f>
        <v/>
      </c>
      <c r="J153" s="27">
        <f>IF(Inserimento!M153="","",Inserimento!M153)</f>
        <v/>
      </c>
      <c r="K153" s="27">
        <f>IF(Inserimento!N153="","",Inserimento!N153)</f>
        <v/>
      </c>
      <c r="L153" s="27">
        <f>IF(Inserimento!O153="","",Inserimento!O153)</f>
        <v/>
      </c>
      <c r="M153" s="27">
        <f>IF(Inserimento!P153="","",Inserimento!P153)</f>
        <v/>
      </c>
      <c r="N153" s="27">
        <f>IF(A153="","",SUM(F153,G153,H153,I153,J153,K153,L153,M153))</f>
        <v/>
      </c>
      <c r="O153" s="27">
        <f>IF(E153="","",E153-N153)</f>
        <v/>
      </c>
      <c r="P153" s="28">
        <f>IF(E153=0,"",IF(E153="","",O153/E153))</f>
        <v/>
      </c>
      <c r="Q153" s="27">
        <f>IF(O153="","",O153*Inserimento!Q153)</f>
        <v/>
      </c>
      <c r="R153" s="27">
        <f>IF(1-Inserimento!J153=0,"",IF(N153="","",SUM(F153,H153,I153,J153,K153,L153,M153)/(1-Inserimento!J153)))</f>
        <v/>
      </c>
      <c r="S153" s="13">
        <f>IF(P153="","",IF(P153&gt;=Parametri!$C$29,"OK",IF(P153&gt;=Parametri!$C$30,"ATTENZIONE","CRITICO")))</f>
        <v/>
      </c>
      <c r="T153" s="29">
        <f>IF(Inserimento!T153="","",TODAY()-Inserimento!T153)</f>
        <v/>
      </c>
      <c r="U153" s="13">
        <f>IF(S153="","",IF(AND(S153="CRITICO",T153&gt;Parametri!$C$31),"RIORDINO",IF(T153&gt;Parametri!$C$31,"VERIFICA","")))</f>
        <v/>
      </c>
    </row>
    <row r="154" ht="18" customHeight="1">
      <c r="A154" s="8">
        <f>IF(Inserimento!A154="","",Inserimento!A154)</f>
        <v/>
      </c>
      <c r="B154" s="8">
        <f>IF(Inserimento!C154="","",Inserimento!C154)</f>
        <v/>
      </c>
      <c r="C154" s="8">
        <f>IF(Inserimento!D154="","",Inserimento!D154)</f>
        <v/>
      </c>
      <c r="D154" s="30">
        <f>IF(Inserimento!H154="","",Inserimento!H154)</f>
        <v/>
      </c>
      <c r="E154" s="30">
        <f>IF(Inserimento!H154="","",IF(Inserimento!I154="22%",Inserimento!H154/1.22,IF(Inserimento!I154="10%",Inserimento!H154/1.10,IF(Inserimento!I154="4%",Inserimento!H154/1.04,Inserimento!H154))))</f>
        <v/>
      </c>
      <c r="F154" s="30">
        <f>IF(Inserimento!G154="","",Inserimento!G154)</f>
        <v/>
      </c>
      <c r="G154" s="30">
        <f>IF(E154="","",E154*Inserimento!J154)</f>
        <v/>
      </c>
      <c r="H154" s="30">
        <f>IF(Inserimento!K154="","",Inserimento!K154)</f>
        <v/>
      </c>
      <c r="I154" s="30">
        <f>IF(Inserimento!L154="","",Inserimento!L154)</f>
        <v/>
      </c>
      <c r="J154" s="30">
        <f>IF(Inserimento!M154="","",Inserimento!M154)</f>
        <v/>
      </c>
      <c r="K154" s="30">
        <f>IF(Inserimento!N154="","",Inserimento!N154)</f>
        <v/>
      </c>
      <c r="L154" s="30">
        <f>IF(Inserimento!O154="","",Inserimento!O154)</f>
        <v/>
      </c>
      <c r="M154" s="30">
        <f>IF(Inserimento!P154="","",Inserimento!P154)</f>
        <v/>
      </c>
      <c r="N154" s="30">
        <f>IF(A154="","",SUM(F154,G154,H154,I154,J154,K154,L154,M154))</f>
        <v/>
      </c>
      <c r="O154" s="30">
        <f>IF(E154="","",E154-N154)</f>
        <v/>
      </c>
      <c r="P154" s="31">
        <f>IF(E154=0,"",IF(E154="","",O154/E154))</f>
        <v/>
      </c>
      <c r="Q154" s="30">
        <f>IF(O154="","",O154*Inserimento!Q154)</f>
        <v/>
      </c>
      <c r="R154" s="30">
        <f>IF(1-Inserimento!J154=0,"",IF(N154="","",SUM(F154,H154,I154,J154,K154,L154,M154)/(1-Inserimento!J154)))</f>
        <v/>
      </c>
      <c r="S154" s="8">
        <f>IF(P154="","",IF(P154&gt;=Parametri!$C$29,"OK",IF(P154&gt;=Parametri!$C$30,"ATTENZIONE","CRITICO")))</f>
        <v/>
      </c>
      <c r="T154" s="32">
        <f>IF(Inserimento!T154="","",TODAY()-Inserimento!T154)</f>
        <v/>
      </c>
      <c r="U154" s="8">
        <f>IF(S154="","",IF(AND(S154="CRITICO",T154&gt;Parametri!$C$31),"RIORDINO",IF(T154&gt;Parametri!$C$31,"VERIFICA","")))</f>
        <v/>
      </c>
    </row>
    <row r="155" ht="18" customHeight="1">
      <c r="A155" s="13">
        <f>IF(Inserimento!A155="","",Inserimento!A155)</f>
        <v/>
      </c>
      <c r="B155" s="13">
        <f>IF(Inserimento!C155="","",Inserimento!C155)</f>
        <v/>
      </c>
      <c r="C155" s="13">
        <f>IF(Inserimento!D155="","",Inserimento!D155)</f>
        <v/>
      </c>
      <c r="D155" s="27">
        <f>IF(Inserimento!H155="","",Inserimento!H155)</f>
        <v/>
      </c>
      <c r="E155" s="27">
        <f>IF(Inserimento!H155="","",IF(Inserimento!I155="22%",Inserimento!H155/1.22,IF(Inserimento!I155="10%",Inserimento!H155/1.10,IF(Inserimento!I155="4%",Inserimento!H155/1.04,Inserimento!H155))))</f>
        <v/>
      </c>
      <c r="F155" s="27">
        <f>IF(Inserimento!G155="","",Inserimento!G155)</f>
        <v/>
      </c>
      <c r="G155" s="27">
        <f>IF(E155="","",E155*Inserimento!J155)</f>
        <v/>
      </c>
      <c r="H155" s="27">
        <f>IF(Inserimento!K155="","",Inserimento!K155)</f>
        <v/>
      </c>
      <c r="I155" s="27">
        <f>IF(Inserimento!L155="","",Inserimento!L155)</f>
        <v/>
      </c>
      <c r="J155" s="27">
        <f>IF(Inserimento!M155="","",Inserimento!M155)</f>
        <v/>
      </c>
      <c r="K155" s="27">
        <f>IF(Inserimento!N155="","",Inserimento!N155)</f>
        <v/>
      </c>
      <c r="L155" s="27">
        <f>IF(Inserimento!O155="","",Inserimento!O155)</f>
        <v/>
      </c>
      <c r="M155" s="27">
        <f>IF(Inserimento!P155="","",Inserimento!P155)</f>
        <v/>
      </c>
      <c r="N155" s="27">
        <f>IF(A155="","",SUM(F155,G155,H155,I155,J155,K155,L155,M155))</f>
        <v/>
      </c>
      <c r="O155" s="27">
        <f>IF(E155="","",E155-N155)</f>
        <v/>
      </c>
      <c r="P155" s="28">
        <f>IF(E155=0,"",IF(E155="","",O155/E155))</f>
        <v/>
      </c>
      <c r="Q155" s="27">
        <f>IF(O155="","",O155*Inserimento!Q155)</f>
        <v/>
      </c>
      <c r="R155" s="27">
        <f>IF(1-Inserimento!J155=0,"",IF(N155="","",SUM(F155,H155,I155,J155,K155,L155,M155)/(1-Inserimento!J155)))</f>
        <v/>
      </c>
      <c r="S155" s="13">
        <f>IF(P155="","",IF(P155&gt;=Parametri!$C$29,"OK",IF(P155&gt;=Parametri!$C$30,"ATTENZIONE","CRITICO")))</f>
        <v/>
      </c>
      <c r="T155" s="29">
        <f>IF(Inserimento!T155="","",TODAY()-Inserimento!T155)</f>
        <v/>
      </c>
      <c r="U155" s="13">
        <f>IF(S155="","",IF(AND(S155="CRITICO",T155&gt;Parametri!$C$31),"RIORDINO",IF(T155&gt;Parametri!$C$31,"VERIFICA","")))</f>
        <v/>
      </c>
    </row>
    <row r="156" ht="18" customHeight="1">
      <c r="A156" s="8">
        <f>IF(Inserimento!A156="","",Inserimento!A156)</f>
        <v/>
      </c>
      <c r="B156" s="8">
        <f>IF(Inserimento!C156="","",Inserimento!C156)</f>
        <v/>
      </c>
      <c r="C156" s="8">
        <f>IF(Inserimento!D156="","",Inserimento!D156)</f>
        <v/>
      </c>
      <c r="D156" s="30">
        <f>IF(Inserimento!H156="","",Inserimento!H156)</f>
        <v/>
      </c>
      <c r="E156" s="30">
        <f>IF(Inserimento!H156="","",IF(Inserimento!I156="22%",Inserimento!H156/1.22,IF(Inserimento!I156="10%",Inserimento!H156/1.10,IF(Inserimento!I156="4%",Inserimento!H156/1.04,Inserimento!H156))))</f>
        <v/>
      </c>
      <c r="F156" s="30">
        <f>IF(Inserimento!G156="","",Inserimento!G156)</f>
        <v/>
      </c>
      <c r="G156" s="30">
        <f>IF(E156="","",E156*Inserimento!J156)</f>
        <v/>
      </c>
      <c r="H156" s="30">
        <f>IF(Inserimento!K156="","",Inserimento!K156)</f>
        <v/>
      </c>
      <c r="I156" s="30">
        <f>IF(Inserimento!L156="","",Inserimento!L156)</f>
        <v/>
      </c>
      <c r="J156" s="30">
        <f>IF(Inserimento!M156="","",Inserimento!M156)</f>
        <v/>
      </c>
      <c r="K156" s="30">
        <f>IF(Inserimento!N156="","",Inserimento!N156)</f>
        <v/>
      </c>
      <c r="L156" s="30">
        <f>IF(Inserimento!O156="","",Inserimento!O156)</f>
        <v/>
      </c>
      <c r="M156" s="30">
        <f>IF(Inserimento!P156="","",Inserimento!P156)</f>
        <v/>
      </c>
      <c r="N156" s="30">
        <f>IF(A156="","",SUM(F156,G156,H156,I156,J156,K156,L156,M156))</f>
        <v/>
      </c>
      <c r="O156" s="30">
        <f>IF(E156="","",E156-N156)</f>
        <v/>
      </c>
      <c r="P156" s="31">
        <f>IF(E156=0,"",IF(E156="","",O156/E156))</f>
        <v/>
      </c>
      <c r="Q156" s="30">
        <f>IF(O156="","",O156*Inserimento!Q156)</f>
        <v/>
      </c>
      <c r="R156" s="30">
        <f>IF(1-Inserimento!J156=0,"",IF(N156="","",SUM(F156,H156,I156,J156,K156,L156,M156)/(1-Inserimento!J156)))</f>
        <v/>
      </c>
      <c r="S156" s="8">
        <f>IF(P156="","",IF(P156&gt;=Parametri!$C$29,"OK",IF(P156&gt;=Parametri!$C$30,"ATTENZIONE","CRITICO")))</f>
        <v/>
      </c>
      <c r="T156" s="32">
        <f>IF(Inserimento!T156="","",TODAY()-Inserimento!T156)</f>
        <v/>
      </c>
      <c r="U156" s="8">
        <f>IF(S156="","",IF(AND(S156="CRITICO",T156&gt;Parametri!$C$31),"RIORDINO",IF(T156&gt;Parametri!$C$31,"VERIFICA","")))</f>
        <v/>
      </c>
    </row>
    <row r="157" ht="18" customHeight="1">
      <c r="A157" s="13">
        <f>IF(Inserimento!A157="","",Inserimento!A157)</f>
        <v/>
      </c>
      <c r="B157" s="13">
        <f>IF(Inserimento!C157="","",Inserimento!C157)</f>
        <v/>
      </c>
      <c r="C157" s="13">
        <f>IF(Inserimento!D157="","",Inserimento!D157)</f>
        <v/>
      </c>
      <c r="D157" s="27">
        <f>IF(Inserimento!H157="","",Inserimento!H157)</f>
        <v/>
      </c>
      <c r="E157" s="27">
        <f>IF(Inserimento!H157="","",IF(Inserimento!I157="22%",Inserimento!H157/1.22,IF(Inserimento!I157="10%",Inserimento!H157/1.10,IF(Inserimento!I157="4%",Inserimento!H157/1.04,Inserimento!H157))))</f>
        <v/>
      </c>
      <c r="F157" s="27">
        <f>IF(Inserimento!G157="","",Inserimento!G157)</f>
        <v/>
      </c>
      <c r="G157" s="27">
        <f>IF(E157="","",E157*Inserimento!J157)</f>
        <v/>
      </c>
      <c r="H157" s="27">
        <f>IF(Inserimento!K157="","",Inserimento!K157)</f>
        <v/>
      </c>
      <c r="I157" s="27">
        <f>IF(Inserimento!L157="","",Inserimento!L157)</f>
        <v/>
      </c>
      <c r="J157" s="27">
        <f>IF(Inserimento!M157="","",Inserimento!M157)</f>
        <v/>
      </c>
      <c r="K157" s="27">
        <f>IF(Inserimento!N157="","",Inserimento!N157)</f>
        <v/>
      </c>
      <c r="L157" s="27">
        <f>IF(Inserimento!O157="","",Inserimento!O157)</f>
        <v/>
      </c>
      <c r="M157" s="27">
        <f>IF(Inserimento!P157="","",Inserimento!P157)</f>
        <v/>
      </c>
      <c r="N157" s="27">
        <f>IF(A157="","",SUM(F157,G157,H157,I157,J157,K157,L157,M157))</f>
        <v/>
      </c>
      <c r="O157" s="27">
        <f>IF(E157="","",E157-N157)</f>
        <v/>
      </c>
      <c r="P157" s="28">
        <f>IF(E157=0,"",IF(E157="","",O157/E157))</f>
        <v/>
      </c>
      <c r="Q157" s="27">
        <f>IF(O157="","",O157*Inserimento!Q157)</f>
        <v/>
      </c>
      <c r="R157" s="27">
        <f>IF(1-Inserimento!J157=0,"",IF(N157="","",SUM(F157,H157,I157,J157,K157,L157,M157)/(1-Inserimento!J157)))</f>
        <v/>
      </c>
      <c r="S157" s="13">
        <f>IF(P157="","",IF(P157&gt;=Parametri!$C$29,"OK",IF(P157&gt;=Parametri!$C$30,"ATTENZIONE","CRITICO")))</f>
        <v/>
      </c>
      <c r="T157" s="29">
        <f>IF(Inserimento!T157="","",TODAY()-Inserimento!T157)</f>
        <v/>
      </c>
      <c r="U157" s="13">
        <f>IF(S157="","",IF(AND(S157="CRITICO",T157&gt;Parametri!$C$31),"RIORDINO",IF(T157&gt;Parametri!$C$31,"VERIFICA","")))</f>
        <v/>
      </c>
    </row>
    <row r="158" ht="18" customHeight="1">
      <c r="A158" s="8">
        <f>IF(Inserimento!A158="","",Inserimento!A158)</f>
        <v/>
      </c>
      <c r="B158" s="8">
        <f>IF(Inserimento!C158="","",Inserimento!C158)</f>
        <v/>
      </c>
      <c r="C158" s="8">
        <f>IF(Inserimento!D158="","",Inserimento!D158)</f>
        <v/>
      </c>
      <c r="D158" s="30">
        <f>IF(Inserimento!H158="","",Inserimento!H158)</f>
        <v/>
      </c>
      <c r="E158" s="30">
        <f>IF(Inserimento!H158="","",IF(Inserimento!I158="22%",Inserimento!H158/1.22,IF(Inserimento!I158="10%",Inserimento!H158/1.10,IF(Inserimento!I158="4%",Inserimento!H158/1.04,Inserimento!H158))))</f>
        <v/>
      </c>
      <c r="F158" s="30">
        <f>IF(Inserimento!G158="","",Inserimento!G158)</f>
        <v/>
      </c>
      <c r="G158" s="30">
        <f>IF(E158="","",E158*Inserimento!J158)</f>
        <v/>
      </c>
      <c r="H158" s="30">
        <f>IF(Inserimento!K158="","",Inserimento!K158)</f>
        <v/>
      </c>
      <c r="I158" s="30">
        <f>IF(Inserimento!L158="","",Inserimento!L158)</f>
        <v/>
      </c>
      <c r="J158" s="30">
        <f>IF(Inserimento!M158="","",Inserimento!M158)</f>
        <v/>
      </c>
      <c r="K158" s="30">
        <f>IF(Inserimento!N158="","",Inserimento!N158)</f>
        <v/>
      </c>
      <c r="L158" s="30">
        <f>IF(Inserimento!O158="","",Inserimento!O158)</f>
        <v/>
      </c>
      <c r="M158" s="30">
        <f>IF(Inserimento!P158="","",Inserimento!P158)</f>
        <v/>
      </c>
      <c r="N158" s="30">
        <f>IF(A158="","",SUM(F158,G158,H158,I158,J158,K158,L158,M158))</f>
        <v/>
      </c>
      <c r="O158" s="30">
        <f>IF(E158="","",E158-N158)</f>
        <v/>
      </c>
      <c r="P158" s="31">
        <f>IF(E158=0,"",IF(E158="","",O158/E158))</f>
        <v/>
      </c>
      <c r="Q158" s="30">
        <f>IF(O158="","",O158*Inserimento!Q158)</f>
        <v/>
      </c>
      <c r="R158" s="30">
        <f>IF(1-Inserimento!J158=0,"",IF(N158="","",SUM(F158,H158,I158,J158,K158,L158,M158)/(1-Inserimento!J158)))</f>
        <v/>
      </c>
      <c r="S158" s="8">
        <f>IF(P158="","",IF(P158&gt;=Parametri!$C$29,"OK",IF(P158&gt;=Parametri!$C$30,"ATTENZIONE","CRITICO")))</f>
        <v/>
      </c>
      <c r="T158" s="32">
        <f>IF(Inserimento!T158="","",TODAY()-Inserimento!T158)</f>
        <v/>
      </c>
      <c r="U158" s="8">
        <f>IF(S158="","",IF(AND(S158="CRITICO",T158&gt;Parametri!$C$31),"RIORDINO",IF(T158&gt;Parametri!$C$31,"VERIFICA","")))</f>
        <v/>
      </c>
    </row>
    <row r="159" ht="18" customHeight="1">
      <c r="A159" s="13">
        <f>IF(Inserimento!A159="","",Inserimento!A159)</f>
        <v/>
      </c>
      <c r="B159" s="13">
        <f>IF(Inserimento!C159="","",Inserimento!C159)</f>
        <v/>
      </c>
      <c r="C159" s="13">
        <f>IF(Inserimento!D159="","",Inserimento!D159)</f>
        <v/>
      </c>
      <c r="D159" s="27">
        <f>IF(Inserimento!H159="","",Inserimento!H159)</f>
        <v/>
      </c>
      <c r="E159" s="27">
        <f>IF(Inserimento!H159="","",IF(Inserimento!I159="22%",Inserimento!H159/1.22,IF(Inserimento!I159="10%",Inserimento!H159/1.10,IF(Inserimento!I159="4%",Inserimento!H159/1.04,Inserimento!H159))))</f>
        <v/>
      </c>
      <c r="F159" s="27">
        <f>IF(Inserimento!G159="","",Inserimento!G159)</f>
        <v/>
      </c>
      <c r="G159" s="27">
        <f>IF(E159="","",E159*Inserimento!J159)</f>
        <v/>
      </c>
      <c r="H159" s="27">
        <f>IF(Inserimento!K159="","",Inserimento!K159)</f>
        <v/>
      </c>
      <c r="I159" s="27">
        <f>IF(Inserimento!L159="","",Inserimento!L159)</f>
        <v/>
      </c>
      <c r="J159" s="27">
        <f>IF(Inserimento!M159="","",Inserimento!M159)</f>
        <v/>
      </c>
      <c r="K159" s="27">
        <f>IF(Inserimento!N159="","",Inserimento!N159)</f>
        <v/>
      </c>
      <c r="L159" s="27">
        <f>IF(Inserimento!O159="","",Inserimento!O159)</f>
        <v/>
      </c>
      <c r="M159" s="27">
        <f>IF(Inserimento!P159="","",Inserimento!P159)</f>
        <v/>
      </c>
      <c r="N159" s="27">
        <f>IF(A159="","",SUM(F159,G159,H159,I159,J159,K159,L159,M159))</f>
        <v/>
      </c>
      <c r="O159" s="27">
        <f>IF(E159="","",E159-N159)</f>
        <v/>
      </c>
      <c r="P159" s="28">
        <f>IF(E159=0,"",IF(E159="","",O159/E159))</f>
        <v/>
      </c>
      <c r="Q159" s="27">
        <f>IF(O159="","",O159*Inserimento!Q159)</f>
        <v/>
      </c>
      <c r="R159" s="27">
        <f>IF(1-Inserimento!J159=0,"",IF(N159="","",SUM(F159,H159,I159,J159,K159,L159,M159)/(1-Inserimento!J159)))</f>
        <v/>
      </c>
      <c r="S159" s="13">
        <f>IF(P159="","",IF(P159&gt;=Parametri!$C$29,"OK",IF(P159&gt;=Parametri!$C$30,"ATTENZIONE","CRITICO")))</f>
        <v/>
      </c>
      <c r="T159" s="29">
        <f>IF(Inserimento!T159="","",TODAY()-Inserimento!T159)</f>
        <v/>
      </c>
      <c r="U159" s="13">
        <f>IF(S159="","",IF(AND(S159="CRITICO",T159&gt;Parametri!$C$31),"RIORDINO",IF(T159&gt;Parametri!$C$31,"VERIFICA","")))</f>
        <v/>
      </c>
    </row>
    <row r="160" ht="18" customHeight="1">
      <c r="A160" s="8">
        <f>IF(Inserimento!A160="","",Inserimento!A160)</f>
        <v/>
      </c>
      <c r="B160" s="8">
        <f>IF(Inserimento!C160="","",Inserimento!C160)</f>
        <v/>
      </c>
      <c r="C160" s="8">
        <f>IF(Inserimento!D160="","",Inserimento!D160)</f>
        <v/>
      </c>
      <c r="D160" s="30">
        <f>IF(Inserimento!H160="","",Inserimento!H160)</f>
        <v/>
      </c>
      <c r="E160" s="30">
        <f>IF(Inserimento!H160="","",IF(Inserimento!I160="22%",Inserimento!H160/1.22,IF(Inserimento!I160="10%",Inserimento!H160/1.10,IF(Inserimento!I160="4%",Inserimento!H160/1.04,Inserimento!H160))))</f>
        <v/>
      </c>
      <c r="F160" s="30">
        <f>IF(Inserimento!G160="","",Inserimento!G160)</f>
        <v/>
      </c>
      <c r="G160" s="30">
        <f>IF(E160="","",E160*Inserimento!J160)</f>
        <v/>
      </c>
      <c r="H160" s="30">
        <f>IF(Inserimento!K160="","",Inserimento!K160)</f>
        <v/>
      </c>
      <c r="I160" s="30">
        <f>IF(Inserimento!L160="","",Inserimento!L160)</f>
        <v/>
      </c>
      <c r="J160" s="30">
        <f>IF(Inserimento!M160="","",Inserimento!M160)</f>
        <v/>
      </c>
      <c r="K160" s="30">
        <f>IF(Inserimento!N160="","",Inserimento!N160)</f>
        <v/>
      </c>
      <c r="L160" s="30">
        <f>IF(Inserimento!O160="","",Inserimento!O160)</f>
        <v/>
      </c>
      <c r="M160" s="30">
        <f>IF(Inserimento!P160="","",Inserimento!P160)</f>
        <v/>
      </c>
      <c r="N160" s="30">
        <f>IF(A160="","",SUM(F160,G160,H160,I160,J160,K160,L160,M160))</f>
        <v/>
      </c>
      <c r="O160" s="30">
        <f>IF(E160="","",E160-N160)</f>
        <v/>
      </c>
      <c r="P160" s="31">
        <f>IF(E160=0,"",IF(E160="","",O160/E160))</f>
        <v/>
      </c>
      <c r="Q160" s="30">
        <f>IF(O160="","",O160*Inserimento!Q160)</f>
        <v/>
      </c>
      <c r="R160" s="30">
        <f>IF(1-Inserimento!J160=0,"",IF(N160="","",SUM(F160,H160,I160,J160,K160,L160,M160)/(1-Inserimento!J160)))</f>
        <v/>
      </c>
      <c r="S160" s="8">
        <f>IF(P160="","",IF(P160&gt;=Parametri!$C$29,"OK",IF(P160&gt;=Parametri!$C$30,"ATTENZIONE","CRITICO")))</f>
        <v/>
      </c>
      <c r="T160" s="32">
        <f>IF(Inserimento!T160="","",TODAY()-Inserimento!T160)</f>
        <v/>
      </c>
      <c r="U160" s="8">
        <f>IF(S160="","",IF(AND(S160="CRITICO",T160&gt;Parametri!$C$31),"RIORDINO",IF(T160&gt;Parametri!$C$31,"VERIFICA","")))</f>
        <v/>
      </c>
    </row>
    <row r="161" ht="18" customHeight="1">
      <c r="A161" s="13">
        <f>IF(Inserimento!A161="","",Inserimento!A161)</f>
        <v/>
      </c>
      <c r="B161" s="13">
        <f>IF(Inserimento!C161="","",Inserimento!C161)</f>
        <v/>
      </c>
      <c r="C161" s="13">
        <f>IF(Inserimento!D161="","",Inserimento!D161)</f>
        <v/>
      </c>
      <c r="D161" s="27">
        <f>IF(Inserimento!H161="","",Inserimento!H161)</f>
        <v/>
      </c>
      <c r="E161" s="27">
        <f>IF(Inserimento!H161="","",IF(Inserimento!I161="22%",Inserimento!H161/1.22,IF(Inserimento!I161="10%",Inserimento!H161/1.10,IF(Inserimento!I161="4%",Inserimento!H161/1.04,Inserimento!H161))))</f>
        <v/>
      </c>
      <c r="F161" s="27">
        <f>IF(Inserimento!G161="","",Inserimento!G161)</f>
        <v/>
      </c>
      <c r="G161" s="27">
        <f>IF(E161="","",E161*Inserimento!J161)</f>
        <v/>
      </c>
      <c r="H161" s="27">
        <f>IF(Inserimento!K161="","",Inserimento!K161)</f>
        <v/>
      </c>
      <c r="I161" s="27">
        <f>IF(Inserimento!L161="","",Inserimento!L161)</f>
        <v/>
      </c>
      <c r="J161" s="27">
        <f>IF(Inserimento!M161="","",Inserimento!M161)</f>
        <v/>
      </c>
      <c r="K161" s="27">
        <f>IF(Inserimento!N161="","",Inserimento!N161)</f>
        <v/>
      </c>
      <c r="L161" s="27">
        <f>IF(Inserimento!O161="","",Inserimento!O161)</f>
        <v/>
      </c>
      <c r="M161" s="27">
        <f>IF(Inserimento!P161="","",Inserimento!P161)</f>
        <v/>
      </c>
      <c r="N161" s="27">
        <f>IF(A161="","",SUM(F161,G161,H161,I161,J161,K161,L161,M161))</f>
        <v/>
      </c>
      <c r="O161" s="27">
        <f>IF(E161="","",E161-N161)</f>
        <v/>
      </c>
      <c r="P161" s="28">
        <f>IF(E161=0,"",IF(E161="","",O161/E161))</f>
        <v/>
      </c>
      <c r="Q161" s="27">
        <f>IF(O161="","",O161*Inserimento!Q161)</f>
        <v/>
      </c>
      <c r="R161" s="27">
        <f>IF(1-Inserimento!J161=0,"",IF(N161="","",SUM(F161,H161,I161,J161,K161,L161,M161)/(1-Inserimento!J161)))</f>
        <v/>
      </c>
      <c r="S161" s="13">
        <f>IF(P161="","",IF(P161&gt;=Parametri!$C$29,"OK",IF(P161&gt;=Parametri!$C$30,"ATTENZIONE","CRITICO")))</f>
        <v/>
      </c>
      <c r="T161" s="29">
        <f>IF(Inserimento!T161="","",TODAY()-Inserimento!T161)</f>
        <v/>
      </c>
      <c r="U161" s="13">
        <f>IF(S161="","",IF(AND(S161="CRITICO",T161&gt;Parametri!$C$31),"RIORDINO",IF(T161&gt;Parametri!$C$31,"VERIFICA","")))</f>
        <v/>
      </c>
    </row>
    <row r="162" ht="18" customHeight="1">
      <c r="A162" s="8">
        <f>IF(Inserimento!A162="","",Inserimento!A162)</f>
        <v/>
      </c>
      <c r="B162" s="8">
        <f>IF(Inserimento!C162="","",Inserimento!C162)</f>
        <v/>
      </c>
      <c r="C162" s="8">
        <f>IF(Inserimento!D162="","",Inserimento!D162)</f>
        <v/>
      </c>
      <c r="D162" s="30">
        <f>IF(Inserimento!H162="","",Inserimento!H162)</f>
        <v/>
      </c>
      <c r="E162" s="30">
        <f>IF(Inserimento!H162="","",IF(Inserimento!I162="22%",Inserimento!H162/1.22,IF(Inserimento!I162="10%",Inserimento!H162/1.10,IF(Inserimento!I162="4%",Inserimento!H162/1.04,Inserimento!H162))))</f>
        <v/>
      </c>
      <c r="F162" s="30">
        <f>IF(Inserimento!G162="","",Inserimento!G162)</f>
        <v/>
      </c>
      <c r="G162" s="30">
        <f>IF(E162="","",E162*Inserimento!J162)</f>
        <v/>
      </c>
      <c r="H162" s="30">
        <f>IF(Inserimento!K162="","",Inserimento!K162)</f>
        <v/>
      </c>
      <c r="I162" s="30">
        <f>IF(Inserimento!L162="","",Inserimento!L162)</f>
        <v/>
      </c>
      <c r="J162" s="30">
        <f>IF(Inserimento!M162="","",Inserimento!M162)</f>
        <v/>
      </c>
      <c r="K162" s="30">
        <f>IF(Inserimento!N162="","",Inserimento!N162)</f>
        <v/>
      </c>
      <c r="L162" s="30">
        <f>IF(Inserimento!O162="","",Inserimento!O162)</f>
        <v/>
      </c>
      <c r="M162" s="30">
        <f>IF(Inserimento!P162="","",Inserimento!P162)</f>
        <v/>
      </c>
      <c r="N162" s="30">
        <f>IF(A162="","",SUM(F162,G162,H162,I162,J162,K162,L162,M162))</f>
        <v/>
      </c>
      <c r="O162" s="30">
        <f>IF(E162="","",E162-N162)</f>
        <v/>
      </c>
      <c r="P162" s="31">
        <f>IF(E162=0,"",IF(E162="","",O162/E162))</f>
        <v/>
      </c>
      <c r="Q162" s="30">
        <f>IF(O162="","",O162*Inserimento!Q162)</f>
        <v/>
      </c>
      <c r="R162" s="30">
        <f>IF(1-Inserimento!J162=0,"",IF(N162="","",SUM(F162,H162,I162,J162,K162,L162,M162)/(1-Inserimento!J162)))</f>
        <v/>
      </c>
      <c r="S162" s="8">
        <f>IF(P162="","",IF(P162&gt;=Parametri!$C$29,"OK",IF(P162&gt;=Parametri!$C$30,"ATTENZIONE","CRITICO")))</f>
        <v/>
      </c>
      <c r="T162" s="32">
        <f>IF(Inserimento!T162="","",TODAY()-Inserimento!T162)</f>
        <v/>
      </c>
      <c r="U162" s="8">
        <f>IF(S162="","",IF(AND(S162="CRITICO",T162&gt;Parametri!$C$31),"RIORDINO",IF(T162&gt;Parametri!$C$31,"VERIFICA","")))</f>
        <v/>
      </c>
    </row>
    <row r="163" ht="18" customHeight="1">
      <c r="A163" s="13">
        <f>IF(Inserimento!A163="","",Inserimento!A163)</f>
        <v/>
      </c>
      <c r="B163" s="13">
        <f>IF(Inserimento!C163="","",Inserimento!C163)</f>
        <v/>
      </c>
      <c r="C163" s="13">
        <f>IF(Inserimento!D163="","",Inserimento!D163)</f>
        <v/>
      </c>
      <c r="D163" s="27">
        <f>IF(Inserimento!H163="","",Inserimento!H163)</f>
        <v/>
      </c>
      <c r="E163" s="27">
        <f>IF(Inserimento!H163="","",IF(Inserimento!I163="22%",Inserimento!H163/1.22,IF(Inserimento!I163="10%",Inserimento!H163/1.10,IF(Inserimento!I163="4%",Inserimento!H163/1.04,Inserimento!H163))))</f>
        <v/>
      </c>
      <c r="F163" s="27">
        <f>IF(Inserimento!G163="","",Inserimento!G163)</f>
        <v/>
      </c>
      <c r="G163" s="27">
        <f>IF(E163="","",E163*Inserimento!J163)</f>
        <v/>
      </c>
      <c r="H163" s="27">
        <f>IF(Inserimento!K163="","",Inserimento!K163)</f>
        <v/>
      </c>
      <c r="I163" s="27">
        <f>IF(Inserimento!L163="","",Inserimento!L163)</f>
        <v/>
      </c>
      <c r="J163" s="27">
        <f>IF(Inserimento!M163="","",Inserimento!M163)</f>
        <v/>
      </c>
      <c r="K163" s="27">
        <f>IF(Inserimento!N163="","",Inserimento!N163)</f>
        <v/>
      </c>
      <c r="L163" s="27">
        <f>IF(Inserimento!O163="","",Inserimento!O163)</f>
        <v/>
      </c>
      <c r="M163" s="27">
        <f>IF(Inserimento!P163="","",Inserimento!P163)</f>
        <v/>
      </c>
      <c r="N163" s="27">
        <f>IF(A163="","",SUM(F163,G163,H163,I163,J163,K163,L163,M163))</f>
        <v/>
      </c>
      <c r="O163" s="27">
        <f>IF(E163="","",E163-N163)</f>
        <v/>
      </c>
      <c r="P163" s="28">
        <f>IF(E163=0,"",IF(E163="","",O163/E163))</f>
        <v/>
      </c>
      <c r="Q163" s="27">
        <f>IF(O163="","",O163*Inserimento!Q163)</f>
        <v/>
      </c>
      <c r="R163" s="27">
        <f>IF(1-Inserimento!J163=0,"",IF(N163="","",SUM(F163,H163,I163,J163,K163,L163,M163)/(1-Inserimento!J163)))</f>
        <v/>
      </c>
      <c r="S163" s="13">
        <f>IF(P163="","",IF(P163&gt;=Parametri!$C$29,"OK",IF(P163&gt;=Parametri!$C$30,"ATTENZIONE","CRITICO")))</f>
        <v/>
      </c>
      <c r="T163" s="29">
        <f>IF(Inserimento!T163="","",TODAY()-Inserimento!T163)</f>
        <v/>
      </c>
      <c r="U163" s="13">
        <f>IF(S163="","",IF(AND(S163="CRITICO",T163&gt;Parametri!$C$31),"RIORDINO",IF(T163&gt;Parametri!$C$31,"VERIFICA","")))</f>
        <v/>
      </c>
    </row>
    <row r="164" ht="18" customHeight="1">
      <c r="A164" s="8">
        <f>IF(Inserimento!A164="","",Inserimento!A164)</f>
        <v/>
      </c>
      <c r="B164" s="8">
        <f>IF(Inserimento!C164="","",Inserimento!C164)</f>
        <v/>
      </c>
      <c r="C164" s="8">
        <f>IF(Inserimento!D164="","",Inserimento!D164)</f>
        <v/>
      </c>
      <c r="D164" s="30">
        <f>IF(Inserimento!H164="","",Inserimento!H164)</f>
        <v/>
      </c>
      <c r="E164" s="30">
        <f>IF(Inserimento!H164="","",IF(Inserimento!I164="22%",Inserimento!H164/1.22,IF(Inserimento!I164="10%",Inserimento!H164/1.10,IF(Inserimento!I164="4%",Inserimento!H164/1.04,Inserimento!H164))))</f>
        <v/>
      </c>
      <c r="F164" s="30">
        <f>IF(Inserimento!G164="","",Inserimento!G164)</f>
        <v/>
      </c>
      <c r="G164" s="30">
        <f>IF(E164="","",E164*Inserimento!J164)</f>
        <v/>
      </c>
      <c r="H164" s="30">
        <f>IF(Inserimento!K164="","",Inserimento!K164)</f>
        <v/>
      </c>
      <c r="I164" s="30">
        <f>IF(Inserimento!L164="","",Inserimento!L164)</f>
        <v/>
      </c>
      <c r="J164" s="30">
        <f>IF(Inserimento!M164="","",Inserimento!M164)</f>
        <v/>
      </c>
      <c r="K164" s="30">
        <f>IF(Inserimento!N164="","",Inserimento!N164)</f>
        <v/>
      </c>
      <c r="L164" s="30">
        <f>IF(Inserimento!O164="","",Inserimento!O164)</f>
        <v/>
      </c>
      <c r="M164" s="30">
        <f>IF(Inserimento!P164="","",Inserimento!P164)</f>
        <v/>
      </c>
      <c r="N164" s="30">
        <f>IF(A164="","",SUM(F164,G164,H164,I164,J164,K164,L164,M164))</f>
        <v/>
      </c>
      <c r="O164" s="30">
        <f>IF(E164="","",E164-N164)</f>
        <v/>
      </c>
      <c r="P164" s="31">
        <f>IF(E164=0,"",IF(E164="","",O164/E164))</f>
        <v/>
      </c>
      <c r="Q164" s="30">
        <f>IF(O164="","",O164*Inserimento!Q164)</f>
        <v/>
      </c>
      <c r="R164" s="30">
        <f>IF(1-Inserimento!J164=0,"",IF(N164="","",SUM(F164,H164,I164,J164,K164,L164,M164)/(1-Inserimento!J164)))</f>
        <v/>
      </c>
      <c r="S164" s="8">
        <f>IF(P164="","",IF(P164&gt;=Parametri!$C$29,"OK",IF(P164&gt;=Parametri!$C$30,"ATTENZIONE","CRITICO")))</f>
        <v/>
      </c>
      <c r="T164" s="32">
        <f>IF(Inserimento!T164="","",TODAY()-Inserimento!T164)</f>
        <v/>
      </c>
      <c r="U164" s="8">
        <f>IF(S164="","",IF(AND(S164="CRITICO",T164&gt;Parametri!$C$31),"RIORDINO",IF(T164&gt;Parametri!$C$31,"VERIFICA","")))</f>
        <v/>
      </c>
    </row>
    <row r="165" ht="18" customHeight="1">
      <c r="A165" s="13">
        <f>IF(Inserimento!A165="","",Inserimento!A165)</f>
        <v/>
      </c>
      <c r="B165" s="13">
        <f>IF(Inserimento!C165="","",Inserimento!C165)</f>
        <v/>
      </c>
      <c r="C165" s="13">
        <f>IF(Inserimento!D165="","",Inserimento!D165)</f>
        <v/>
      </c>
      <c r="D165" s="27">
        <f>IF(Inserimento!H165="","",Inserimento!H165)</f>
        <v/>
      </c>
      <c r="E165" s="27">
        <f>IF(Inserimento!H165="","",IF(Inserimento!I165="22%",Inserimento!H165/1.22,IF(Inserimento!I165="10%",Inserimento!H165/1.10,IF(Inserimento!I165="4%",Inserimento!H165/1.04,Inserimento!H165))))</f>
        <v/>
      </c>
      <c r="F165" s="27">
        <f>IF(Inserimento!G165="","",Inserimento!G165)</f>
        <v/>
      </c>
      <c r="G165" s="27">
        <f>IF(E165="","",E165*Inserimento!J165)</f>
        <v/>
      </c>
      <c r="H165" s="27">
        <f>IF(Inserimento!K165="","",Inserimento!K165)</f>
        <v/>
      </c>
      <c r="I165" s="27">
        <f>IF(Inserimento!L165="","",Inserimento!L165)</f>
        <v/>
      </c>
      <c r="J165" s="27">
        <f>IF(Inserimento!M165="","",Inserimento!M165)</f>
        <v/>
      </c>
      <c r="K165" s="27">
        <f>IF(Inserimento!N165="","",Inserimento!N165)</f>
        <v/>
      </c>
      <c r="L165" s="27">
        <f>IF(Inserimento!O165="","",Inserimento!O165)</f>
        <v/>
      </c>
      <c r="M165" s="27">
        <f>IF(Inserimento!P165="","",Inserimento!P165)</f>
        <v/>
      </c>
      <c r="N165" s="27">
        <f>IF(A165="","",SUM(F165,G165,H165,I165,J165,K165,L165,M165))</f>
        <v/>
      </c>
      <c r="O165" s="27">
        <f>IF(E165="","",E165-N165)</f>
        <v/>
      </c>
      <c r="P165" s="28">
        <f>IF(E165=0,"",IF(E165="","",O165/E165))</f>
        <v/>
      </c>
      <c r="Q165" s="27">
        <f>IF(O165="","",O165*Inserimento!Q165)</f>
        <v/>
      </c>
      <c r="R165" s="27">
        <f>IF(1-Inserimento!J165=0,"",IF(N165="","",SUM(F165,H165,I165,J165,K165,L165,M165)/(1-Inserimento!J165)))</f>
        <v/>
      </c>
      <c r="S165" s="13">
        <f>IF(P165="","",IF(P165&gt;=Parametri!$C$29,"OK",IF(P165&gt;=Parametri!$C$30,"ATTENZIONE","CRITICO")))</f>
        <v/>
      </c>
      <c r="T165" s="29">
        <f>IF(Inserimento!T165="","",TODAY()-Inserimento!T165)</f>
        <v/>
      </c>
      <c r="U165" s="13">
        <f>IF(S165="","",IF(AND(S165="CRITICO",T165&gt;Parametri!$C$31),"RIORDINO",IF(T165&gt;Parametri!$C$31,"VERIFICA","")))</f>
        <v/>
      </c>
    </row>
    <row r="166" ht="18" customHeight="1">
      <c r="A166" s="8">
        <f>IF(Inserimento!A166="","",Inserimento!A166)</f>
        <v/>
      </c>
      <c r="B166" s="8">
        <f>IF(Inserimento!C166="","",Inserimento!C166)</f>
        <v/>
      </c>
      <c r="C166" s="8">
        <f>IF(Inserimento!D166="","",Inserimento!D166)</f>
        <v/>
      </c>
      <c r="D166" s="30">
        <f>IF(Inserimento!H166="","",Inserimento!H166)</f>
        <v/>
      </c>
      <c r="E166" s="30">
        <f>IF(Inserimento!H166="","",IF(Inserimento!I166="22%",Inserimento!H166/1.22,IF(Inserimento!I166="10%",Inserimento!H166/1.10,IF(Inserimento!I166="4%",Inserimento!H166/1.04,Inserimento!H166))))</f>
        <v/>
      </c>
      <c r="F166" s="30">
        <f>IF(Inserimento!G166="","",Inserimento!G166)</f>
        <v/>
      </c>
      <c r="G166" s="30">
        <f>IF(E166="","",E166*Inserimento!J166)</f>
        <v/>
      </c>
      <c r="H166" s="30">
        <f>IF(Inserimento!K166="","",Inserimento!K166)</f>
        <v/>
      </c>
      <c r="I166" s="30">
        <f>IF(Inserimento!L166="","",Inserimento!L166)</f>
        <v/>
      </c>
      <c r="J166" s="30">
        <f>IF(Inserimento!M166="","",Inserimento!M166)</f>
        <v/>
      </c>
      <c r="K166" s="30">
        <f>IF(Inserimento!N166="","",Inserimento!N166)</f>
        <v/>
      </c>
      <c r="L166" s="30">
        <f>IF(Inserimento!O166="","",Inserimento!O166)</f>
        <v/>
      </c>
      <c r="M166" s="30">
        <f>IF(Inserimento!P166="","",Inserimento!P166)</f>
        <v/>
      </c>
      <c r="N166" s="30">
        <f>IF(A166="","",SUM(F166,G166,H166,I166,J166,K166,L166,M166))</f>
        <v/>
      </c>
      <c r="O166" s="30">
        <f>IF(E166="","",E166-N166)</f>
        <v/>
      </c>
      <c r="P166" s="31">
        <f>IF(E166=0,"",IF(E166="","",O166/E166))</f>
        <v/>
      </c>
      <c r="Q166" s="30">
        <f>IF(O166="","",O166*Inserimento!Q166)</f>
        <v/>
      </c>
      <c r="R166" s="30">
        <f>IF(1-Inserimento!J166=0,"",IF(N166="","",SUM(F166,H166,I166,J166,K166,L166,M166)/(1-Inserimento!J166)))</f>
        <v/>
      </c>
      <c r="S166" s="8">
        <f>IF(P166="","",IF(P166&gt;=Parametri!$C$29,"OK",IF(P166&gt;=Parametri!$C$30,"ATTENZIONE","CRITICO")))</f>
        <v/>
      </c>
      <c r="T166" s="32">
        <f>IF(Inserimento!T166="","",TODAY()-Inserimento!T166)</f>
        <v/>
      </c>
      <c r="U166" s="8">
        <f>IF(S166="","",IF(AND(S166="CRITICO",T166&gt;Parametri!$C$31),"RIORDINO",IF(T166&gt;Parametri!$C$31,"VERIFICA","")))</f>
        <v/>
      </c>
    </row>
    <row r="167" ht="18" customHeight="1">
      <c r="A167" s="13">
        <f>IF(Inserimento!A167="","",Inserimento!A167)</f>
        <v/>
      </c>
      <c r="B167" s="13">
        <f>IF(Inserimento!C167="","",Inserimento!C167)</f>
        <v/>
      </c>
      <c r="C167" s="13">
        <f>IF(Inserimento!D167="","",Inserimento!D167)</f>
        <v/>
      </c>
      <c r="D167" s="27">
        <f>IF(Inserimento!H167="","",Inserimento!H167)</f>
        <v/>
      </c>
      <c r="E167" s="27">
        <f>IF(Inserimento!H167="","",IF(Inserimento!I167="22%",Inserimento!H167/1.22,IF(Inserimento!I167="10%",Inserimento!H167/1.10,IF(Inserimento!I167="4%",Inserimento!H167/1.04,Inserimento!H167))))</f>
        <v/>
      </c>
      <c r="F167" s="27">
        <f>IF(Inserimento!G167="","",Inserimento!G167)</f>
        <v/>
      </c>
      <c r="G167" s="27">
        <f>IF(E167="","",E167*Inserimento!J167)</f>
        <v/>
      </c>
      <c r="H167" s="27">
        <f>IF(Inserimento!K167="","",Inserimento!K167)</f>
        <v/>
      </c>
      <c r="I167" s="27">
        <f>IF(Inserimento!L167="","",Inserimento!L167)</f>
        <v/>
      </c>
      <c r="J167" s="27">
        <f>IF(Inserimento!M167="","",Inserimento!M167)</f>
        <v/>
      </c>
      <c r="K167" s="27">
        <f>IF(Inserimento!N167="","",Inserimento!N167)</f>
        <v/>
      </c>
      <c r="L167" s="27">
        <f>IF(Inserimento!O167="","",Inserimento!O167)</f>
        <v/>
      </c>
      <c r="M167" s="27">
        <f>IF(Inserimento!P167="","",Inserimento!P167)</f>
        <v/>
      </c>
      <c r="N167" s="27">
        <f>IF(A167="","",SUM(F167,G167,H167,I167,J167,K167,L167,M167))</f>
        <v/>
      </c>
      <c r="O167" s="27">
        <f>IF(E167="","",E167-N167)</f>
        <v/>
      </c>
      <c r="P167" s="28">
        <f>IF(E167=0,"",IF(E167="","",O167/E167))</f>
        <v/>
      </c>
      <c r="Q167" s="27">
        <f>IF(O167="","",O167*Inserimento!Q167)</f>
        <v/>
      </c>
      <c r="R167" s="27">
        <f>IF(1-Inserimento!J167=0,"",IF(N167="","",SUM(F167,H167,I167,J167,K167,L167,M167)/(1-Inserimento!J167)))</f>
        <v/>
      </c>
      <c r="S167" s="13">
        <f>IF(P167="","",IF(P167&gt;=Parametri!$C$29,"OK",IF(P167&gt;=Parametri!$C$30,"ATTENZIONE","CRITICO")))</f>
        <v/>
      </c>
      <c r="T167" s="29">
        <f>IF(Inserimento!T167="","",TODAY()-Inserimento!T167)</f>
        <v/>
      </c>
      <c r="U167" s="13">
        <f>IF(S167="","",IF(AND(S167="CRITICO",T167&gt;Parametri!$C$31),"RIORDINO",IF(T167&gt;Parametri!$C$31,"VERIFICA","")))</f>
        <v/>
      </c>
    </row>
    <row r="168" ht="18" customHeight="1">
      <c r="A168" s="8">
        <f>IF(Inserimento!A168="","",Inserimento!A168)</f>
        <v/>
      </c>
      <c r="B168" s="8">
        <f>IF(Inserimento!C168="","",Inserimento!C168)</f>
        <v/>
      </c>
      <c r="C168" s="8">
        <f>IF(Inserimento!D168="","",Inserimento!D168)</f>
        <v/>
      </c>
      <c r="D168" s="30">
        <f>IF(Inserimento!H168="","",Inserimento!H168)</f>
        <v/>
      </c>
      <c r="E168" s="30">
        <f>IF(Inserimento!H168="","",IF(Inserimento!I168="22%",Inserimento!H168/1.22,IF(Inserimento!I168="10%",Inserimento!H168/1.10,IF(Inserimento!I168="4%",Inserimento!H168/1.04,Inserimento!H168))))</f>
        <v/>
      </c>
      <c r="F168" s="30">
        <f>IF(Inserimento!G168="","",Inserimento!G168)</f>
        <v/>
      </c>
      <c r="G168" s="30">
        <f>IF(E168="","",E168*Inserimento!J168)</f>
        <v/>
      </c>
      <c r="H168" s="30">
        <f>IF(Inserimento!K168="","",Inserimento!K168)</f>
        <v/>
      </c>
      <c r="I168" s="30">
        <f>IF(Inserimento!L168="","",Inserimento!L168)</f>
        <v/>
      </c>
      <c r="J168" s="30">
        <f>IF(Inserimento!M168="","",Inserimento!M168)</f>
        <v/>
      </c>
      <c r="K168" s="30">
        <f>IF(Inserimento!N168="","",Inserimento!N168)</f>
        <v/>
      </c>
      <c r="L168" s="30">
        <f>IF(Inserimento!O168="","",Inserimento!O168)</f>
        <v/>
      </c>
      <c r="M168" s="30">
        <f>IF(Inserimento!P168="","",Inserimento!P168)</f>
        <v/>
      </c>
      <c r="N168" s="30">
        <f>IF(A168="","",SUM(F168,G168,H168,I168,J168,K168,L168,M168))</f>
        <v/>
      </c>
      <c r="O168" s="30">
        <f>IF(E168="","",E168-N168)</f>
        <v/>
      </c>
      <c r="P168" s="31">
        <f>IF(E168=0,"",IF(E168="","",O168/E168))</f>
        <v/>
      </c>
      <c r="Q168" s="30">
        <f>IF(O168="","",O168*Inserimento!Q168)</f>
        <v/>
      </c>
      <c r="R168" s="30">
        <f>IF(1-Inserimento!J168=0,"",IF(N168="","",SUM(F168,H168,I168,J168,K168,L168,M168)/(1-Inserimento!J168)))</f>
        <v/>
      </c>
      <c r="S168" s="8">
        <f>IF(P168="","",IF(P168&gt;=Parametri!$C$29,"OK",IF(P168&gt;=Parametri!$C$30,"ATTENZIONE","CRITICO")))</f>
        <v/>
      </c>
      <c r="T168" s="32">
        <f>IF(Inserimento!T168="","",TODAY()-Inserimento!T168)</f>
        <v/>
      </c>
      <c r="U168" s="8">
        <f>IF(S168="","",IF(AND(S168="CRITICO",T168&gt;Parametri!$C$31),"RIORDINO",IF(T168&gt;Parametri!$C$31,"VERIFICA","")))</f>
        <v/>
      </c>
    </row>
    <row r="169" ht="18" customHeight="1">
      <c r="A169" s="13">
        <f>IF(Inserimento!A169="","",Inserimento!A169)</f>
        <v/>
      </c>
      <c r="B169" s="13">
        <f>IF(Inserimento!C169="","",Inserimento!C169)</f>
        <v/>
      </c>
      <c r="C169" s="13">
        <f>IF(Inserimento!D169="","",Inserimento!D169)</f>
        <v/>
      </c>
      <c r="D169" s="27">
        <f>IF(Inserimento!H169="","",Inserimento!H169)</f>
        <v/>
      </c>
      <c r="E169" s="27">
        <f>IF(Inserimento!H169="","",IF(Inserimento!I169="22%",Inserimento!H169/1.22,IF(Inserimento!I169="10%",Inserimento!H169/1.10,IF(Inserimento!I169="4%",Inserimento!H169/1.04,Inserimento!H169))))</f>
        <v/>
      </c>
      <c r="F169" s="27">
        <f>IF(Inserimento!G169="","",Inserimento!G169)</f>
        <v/>
      </c>
      <c r="G169" s="27">
        <f>IF(E169="","",E169*Inserimento!J169)</f>
        <v/>
      </c>
      <c r="H169" s="27">
        <f>IF(Inserimento!K169="","",Inserimento!K169)</f>
        <v/>
      </c>
      <c r="I169" s="27">
        <f>IF(Inserimento!L169="","",Inserimento!L169)</f>
        <v/>
      </c>
      <c r="J169" s="27">
        <f>IF(Inserimento!M169="","",Inserimento!M169)</f>
        <v/>
      </c>
      <c r="K169" s="27">
        <f>IF(Inserimento!N169="","",Inserimento!N169)</f>
        <v/>
      </c>
      <c r="L169" s="27">
        <f>IF(Inserimento!O169="","",Inserimento!O169)</f>
        <v/>
      </c>
      <c r="M169" s="27">
        <f>IF(Inserimento!P169="","",Inserimento!P169)</f>
        <v/>
      </c>
      <c r="N169" s="27">
        <f>IF(A169="","",SUM(F169,G169,H169,I169,J169,K169,L169,M169))</f>
        <v/>
      </c>
      <c r="O169" s="27">
        <f>IF(E169="","",E169-N169)</f>
        <v/>
      </c>
      <c r="P169" s="28">
        <f>IF(E169=0,"",IF(E169="","",O169/E169))</f>
        <v/>
      </c>
      <c r="Q169" s="27">
        <f>IF(O169="","",O169*Inserimento!Q169)</f>
        <v/>
      </c>
      <c r="R169" s="27">
        <f>IF(1-Inserimento!J169=0,"",IF(N169="","",SUM(F169,H169,I169,J169,K169,L169,M169)/(1-Inserimento!J169)))</f>
        <v/>
      </c>
      <c r="S169" s="13">
        <f>IF(P169="","",IF(P169&gt;=Parametri!$C$29,"OK",IF(P169&gt;=Parametri!$C$30,"ATTENZIONE","CRITICO")))</f>
        <v/>
      </c>
      <c r="T169" s="29">
        <f>IF(Inserimento!T169="","",TODAY()-Inserimento!T169)</f>
        <v/>
      </c>
      <c r="U169" s="13">
        <f>IF(S169="","",IF(AND(S169="CRITICO",T169&gt;Parametri!$C$31),"RIORDINO",IF(T169&gt;Parametri!$C$31,"VERIFICA","")))</f>
        <v/>
      </c>
    </row>
    <row r="170" ht="18" customHeight="1">
      <c r="A170" s="8">
        <f>IF(Inserimento!A170="","",Inserimento!A170)</f>
        <v/>
      </c>
      <c r="B170" s="8">
        <f>IF(Inserimento!C170="","",Inserimento!C170)</f>
        <v/>
      </c>
      <c r="C170" s="8">
        <f>IF(Inserimento!D170="","",Inserimento!D170)</f>
        <v/>
      </c>
      <c r="D170" s="30">
        <f>IF(Inserimento!H170="","",Inserimento!H170)</f>
        <v/>
      </c>
      <c r="E170" s="30">
        <f>IF(Inserimento!H170="","",IF(Inserimento!I170="22%",Inserimento!H170/1.22,IF(Inserimento!I170="10%",Inserimento!H170/1.10,IF(Inserimento!I170="4%",Inserimento!H170/1.04,Inserimento!H170))))</f>
        <v/>
      </c>
      <c r="F170" s="30">
        <f>IF(Inserimento!G170="","",Inserimento!G170)</f>
        <v/>
      </c>
      <c r="G170" s="30">
        <f>IF(E170="","",E170*Inserimento!J170)</f>
        <v/>
      </c>
      <c r="H170" s="30">
        <f>IF(Inserimento!K170="","",Inserimento!K170)</f>
        <v/>
      </c>
      <c r="I170" s="30">
        <f>IF(Inserimento!L170="","",Inserimento!L170)</f>
        <v/>
      </c>
      <c r="J170" s="30">
        <f>IF(Inserimento!M170="","",Inserimento!M170)</f>
        <v/>
      </c>
      <c r="K170" s="30">
        <f>IF(Inserimento!N170="","",Inserimento!N170)</f>
        <v/>
      </c>
      <c r="L170" s="30">
        <f>IF(Inserimento!O170="","",Inserimento!O170)</f>
        <v/>
      </c>
      <c r="M170" s="30">
        <f>IF(Inserimento!P170="","",Inserimento!P170)</f>
        <v/>
      </c>
      <c r="N170" s="30">
        <f>IF(A170="","",SUM(F170,G170,H170,I170,J170,K170,L170,M170))</f>
        <v/>
      </c>
      <c r="O170" s="30">
        <f>IF(E170="","",E170-N170)</f>
        <v/>
      </c>
      <c r="P170" s="31">
        <f>IF(E170=0,"",IF(E170="","",O170/E170))</f>
        <v/>
      </c>
      <c r="Q170" s="30">
        <f>IF(O170="","",O170*Inserimento!Q170)</f>
        <v/>
      </c>
      <c r="R170" s="30">
        <f>IF(1-Inserimento!J170=0,"",IF(N170="","",SUM(F170,H170,I170,J170,K170,L170,M170)/(1-Inserimento!J170)))</f>
        <v/>
      </c>
      <c r="S170" s="8">
        <f>IF(P170="","",IF(P170&gt;=Parametri!$C$29,"OK",IF(P170&gt;=Parametri!$C$30,"ATTENZIONE","CRITICO")))</f>
        <v/>
      </c>
      <c r="T170" s="32">
        <f>IF(Inserimento!T170="","",TODAY()-Inserimento!T170)</f>
        <v/>
      </c>
      <c r="U170" s="8">
        <f>IF(S170="","",IF(AND(S170="CRITICO",T170&gt;Parametri!$C$31),"RIORDINO",IF(T170&gt;Parametri!$C$31,"VERIFICA","")))</f>
        <v/>
      </c>
    </row>
    <row r="171" ht="18" customHeight="1">
      <c r="A171" s="13">
        <f>IF(Inserimento!A171="","",Inserimento!A171)</f>
        <v/>
      </c>
      <c r="B171" s="13">
        <f>IF(Inserimento!C171="","",Inserimento!C171)</f>
        <v/>
      </c>
      <c r="C171" s="13">
        <f>IF(Inserimento!D171="","",Inserimento!D171)</f>
        <v/>
      </c>
      <c r="D171" s="27">
        <f>IF(Inserimento!H171="","",Inserimento!H171)</f>
        <v/>
      </c>
      <c r="E171" s="27">
        <f>IF(Inserimento!H171="","",IF(Inserimento!I171="22%",Inserimento!H171/1.22,IF(Inserimento!I171="10%",Inserimento!H171/1.10,IF(Inserimento!I171="4%",Inserimento!H171/1.04,Inserimento!H171))))</f>
        <v/>
      </c>
      <c r="F171" s="27">
        <f>IF(Inserimento!G171="","",Inserimento!G171)</f>
        <v/>
      </c>
      <c r="G171" s="27">
        <f>IF(E171="","",E171*Inserimento!J171)</f>
        <v/>
      </c>
      <c r="H171" s="27">
        <f>IF(Inserimento!K171="","",Inserimento!K171)</f>
        <v/>
      </c>
      <c r="I171" s="27">
        <f>IF(Inserimento!L171="","",Inserimento!L171)</f>
        <v/>
      </c>
      <c r="J171" s="27">
        <f>IF(Inserimento!M171="","",Inserimento!M171)</f>
        <v/>
      </c>
      <c r="K171" s="27">
        <f>IF(Inserimento!N171="","",Inserimento!N171)</f>
        <v/>
      </c>
      <c r="L171" s="27">
        <f>IF(Inserimento!O171="","",Inserimento!O171)</f>
        <v/>
      </c>
      <c r="M171" s="27">
        <f>IF(Inserimento!P171="","",Inserimento!P171)</f>
        <v/>
      </c>
      <c r="N171" s="27">
        <f>IF(A171="","",SUM(F171,G171,H171,I171,J171,K171,L171,M171))</f>
        <v/>
      </c>
      <c r="O171" s="27">
        <f>IF(E171="","",E171-N171)</f>
        <v/>
      </c>
      <c r="P171" s="28">
        <f>IF(E171=0,"",IF(E171="","",O171/E171))</f>
        <v/>
      </c>
      <c r="Q171" s="27">
        <f>IF(O171="","",O171*Inserimento!Q171)</f>
        <v/>
      </c>
      <c r="R171" s="27">
        <f>IF(1-Inserimento!J171=0,"",IF(N171="","",SUM(F171,H171,I171,J171,K171,L171,M171)/(1-Inserimento!J171)))</f>
        <v/>
      </c>
      <c r="S171" s="13">
        <f>IF(P171="","",IF(P171&gt;=Parametri!$C$29,"OK",IF(P171&gt;=Parametri!$C$30,"ATTENZIONE","CRITICO")))</f>
        <v/>
      </c>
      <c r="T171" s="29">
        <f>IF(Inserimento!T171="","",TODAY()-Inserimento!T171)</f>
        <v/>
      </c>
      <c r="U171" s="13">
        <f>IF(S171="","",IF(AND(S171="CRITICO",T171&gt;Parametri!$C$31),"RIORDINO",IF(T171&gt;Parametri!$C$31,"VERIFICA","")))</f>
        <v/>
      </c>
    </row>
    <row r="172" ht="18" customHeight="1">
      <c r="A172" s="8">
        <f>IF(Inserimento!A172="","",Inserimento!A172)</f>
        <v/>
      </c>
      <c r="B172" s="8">
        <f>IF(Inserimento!C172="","",Inserimento!C172)</f>
        <v/>
      </c>
      <c r="C172" s="8">
        <f>IF(Inserimento!D172="","",Inserimento!D172)</f>
        <v/>
      </c>
      <c r="D172" s="30">
        <f>IF(Inserimento!H172="","",Inserimento!H172)</f>
        <v/>
      </c>
      <c r="E172" s="30">
        <f>IF(Inserimento!H172="","",IF(Inserimento!I172="22%",Inserimento!H172/1.22,IF(Inserimento!I172="10%",Inserimento!H172/1.10,IF(Inserimento!I172="4%",Inserimento!H172/1.04,Inserimento!H172))))</f>
        <v/>
      </c>
      <c r="F172" s="30">
        <f>IF(Inserimento!G172="","",Inserimento!G172)</f>
        <v/>
      </c>
      <c r="G172" s="30">
        <f>IF(E172="","",E172*Inserimento!J172)</f>
        <v/>
      </c>
      <c r="H172" s="30">
        <f>IF(Inserimento!K172="","",Inserimento!K172)</f>
        <v/>
      </c>
      <c r="I172" s="30">
        <f>IF(Inserimento!L172="","",Inserimento!L172)</f>
        <v/>
      </c>
      <c r="J172" s="30">
        <f>IF(Inserimento!M172="","",Inserimento!M172)</f>
        <v/>
      </c>
      <c r="K172" s="30">
        <f>IF(Inserimento!N172="","",Inserimento!N172)</f>
        <v/>
      </c>
      <c r="L172" s="30">
        <f>IF(Inserimento!O172="","",Inserimento!O172)</f>
        <v/>
      </c>
      <c r="M172" s="30">
        <f>IF(Inserimento!P172="","",Inserimento!P172)</f>
        <v/>
      </c>
      <c r="N172" s="30">
        <f>IF(A172="","",SUM(F172,G172,H172,I172,J172,K172,L172,M172))</f>
        <v/>
      </c>
      <c r="O172" s="30">
        <f>IF(E172="","",E172-N172)</f>
        <v/>
      </c>
      <c r="P172" s="31">
        <f>IF(E172=0,"",IF(E172="","",O172/E172))</f>
        <v/>
      </c>
      <c r="Q172" s="30">
        <f>IF(O172="","",O172*Inserimento!Q172)</f>
        <v/>
      </c>
      <c r="R172" s="30">
        <f>IF(1-Inserimento!J172=0,"",IF(N172="","",SUM(F172,H172,I172,J172,K172,L172,M172)/(1-Inserimento!J172)))</f>
        <v/>
      </c>
      <c r="S172" s="8">
        <f>IF(P172="","",IF(P172&gt;=Parametri!$C$29,"OK",IF(P172&gt;=Parametri!$C$30,"ATTENZIONE","CRITICO")))</f>
        <v/>
      </c>
      <c r="T172" s="32">
        <f>IF(Inserimento!T172="","",TODAY()-Inserimento!T172)</f>
        <v/>
      </c>
      <c r="U172" s="8">
        <f>IF(S172="","",IF(AND(S172="CRITICO",T172&gt;Parametri!$C$31),"RIORDINO",IF(T172&gt;Parametri!$C$31,"VERIFICA","")))</f>
        <v/>
      </c>
    </row>
    <row r="173" ht="18" customHeight="1">
      <c r="A173" s="13">
        <f>IF(Inserimento!A173="","",Inserimento!A173)</f>
        <v/>
      </c>
      <c r="B173" s="13">
        <f>IF(Inserimento!C173="","",Inserimento!C173)</f>
        <v/>
      </c>
      <c r="C173" s="13">
        <f>IF(Inserimento!D173="","",Inserimento!D173)</f>
        <v/>
      </c>
      <c r="D173" s="27">
        <f>IF(Inserimento!H173="","",Inserimento!H173)</f>
        <v/>
      </c>
      <c r="E173" s="27">
        <f>IF(Inserimento!H173="","",IF(Inserimento!I173="22%",Inserimento!H173/1.22,IF(Inserimento!I173="10%",Inserimento!H173/1.10,IF(Inserimento!I173="4%",Inserimento!H173/1.04,Inserimento!H173))))</f>
        <v/>
      </c>
      <c r="F173" s="27">
        <f>IF(Inserimento!G173="","",Inserimento!G173)</f>
        <v/>
      </c>
      <c r="G173" s="27">
        <f>IF(E173="","",E173*Inserimento!J173)</f>
        <v/>
      </c>
      <c r="H173" s="27">
        <f>IF(Inserimento!K173="","",Inserimento!K173)</f>
        <v/>
      </c>
      <c r="I173" s="27">
        <f>IF(Inserimento!L173="","",Inserimento!L173)</f>
        <v/>
      </c>
      <c r="J173" s="27">
        <f>IF(Inserimento!M173="","",Inserimento!M173)</f>
        <v/>
      </c>
      <c r="K173" s="27">
        <f>IF(Inserimento!N173="","",Inserimento!N173)</f>
        <v/>
      </c>
      <c r="L173" s="27">
        <f>IF(Inserimento!O173="","",Inserimento!O173)</f>
        <v/>
      </c>
      <c r="M173" s="27">
        <f>IF(Inserimento!P173="","",Inserimento!P173)</f>
        <v/>
      </c>
      <c r="N173" s="27">
        <f>IF(A173="","",SUM(F173,G173,H173,I173,J173,K173,L173,M173))</f>
        <v/>
      </c>
      <c r="O173" s="27">
        <f>IF(E173="","",E173-N173)</f>
        <v/>
      </c>
      <c r="P173" s="28">
        <f>IF(E173=0,"",IF(E173="","",O173/E173))</f>
        <v/>
      </c>
      <c r="Q173" s="27">
        <f>IF(O173="","",O173*Inserimento!Q173)</f>
        <v/>
      </c>
      <c r="R173" s="27">
        <f>IF(1-Inserimento!J173=0,"",IF(N173="","",SUM(F173,H173,I173,J173,K173,L173,M173)/(1-Inserimento!J173)))</f>
        <v/>
      </c>
      <c r="S173" s="13">
        <f>IF(P173="","",IF(P173&gt;=Parametri!$C$29,"OK",IF(P173&gt;=Parametri!$C$30,"ATTENZIONE","CRITICO")))</f>
        <v/>
      </c>
      <c r="T173" s="29">
        <f>IF(Inserimento!T173="","",TODAY()-Inserimento!T173)</f>
        <v/>
      </c>
      <c r="U173" s="13">
        <f>IF(S173="","",IF(AND(S173="CRITICO",T173&gt;Parametri!$C$31),"RIORDINO",IF(T173&gt;Parametri!$C$31,"VERIFICA","")))</f>
        <v/>
      </c>
    </row>
    <row r="174" ht="18" customHeight="1">
      <c r="A174" s="8">
        <f>IF(Inserimento!A174="","",Inserimento!A174)</f>
        <v/>
      </c>
      <c r="B174" s="8">
        <f>IF(Inserimento!C174="","",Inserimento!C174)</f>
        <v/>
      </c>
      <c r="C174" s="8">
        <f>IF(Inserimento!D174="","",Inserimento!D174)</f>
        <v/>
      </c>
      <c r="D174" s="30">
        <f>IF(Inserimento!H174="","",Inserimento!H174)</f>
        <v/>
      </c>
      <c r="E174" s="30">
        <f>IF(Inserimento!H174="","",IF(Inserimento!I174="22%",Inserimento!H174/1.22,IF(Inserimento!I174="10%",Inserimento!H174/1.10,IF(Inserimento!I174="4%",Inserimento!H174/1.04,Inserimento!H174))))</f>
        <v/>
      </c>
      <c r="F174" s="30">
        <f>IF(Inserimento!G174="","",Inserimento!G174)</f>
        <v/>
      </c>
      <c r="G174" s="30">
        <f>IF(E174="","",E174*Inserimento!J174)</f>
        <v/>
      </c>
      <c r="H174" s="30">
        <f>IF(Inserimento!K174="","",Inserimento!K174)</f>
        <v/>
      </c>
      <c r="I174" s="30">
        <f>IF(Inserimento!L174="","",Inserimento!L174)</f>
        <v/>
      </c>
      <c r="J174" s="30">
        <f>IF(Inserimento!M174="","",Inserimento!M174)</f>
        <v/>
      </c>
      <c r="K174" s="30">
        <f>IF(Inserimento!N174="","",Inserimento!N174)</f>
        <v/>
      </c>
      <c r="L174" s="30">
        <f>IF(Inserimento!O174="","",Inserimento!O174)</f>
        <v/>
      </c>
      <c r="M174" s="30">
        <f>IF(Inserimento!P174="","",Inserimento!P174)</f>
        <v/>
      </c>
      <c r="N174" s="30">
        <f>IF(A174="","",SUM(F174,G174,H174,I174,J174,K174,L174,M174))</f>
        <v/>
      </c>
      <c r="O174" s="30">
        <f>IF(E174="","",E174-N174)</f>
        <v/>
      </c>
      <c r="P174" s="31">
        <f>IF(E174=0,"",IF(E174="","",O174/E174))</f>
        <v/>
      </c>
      <c r="Q174" s="30">
        <f>IF(O174="","",O174*Inserimento!Q174)</f>
        <v/>
      </c>
      <c r="R174" s="30">
        <f>IF(1-Inserimento!J174=0,"",IF(N174="","",SUM(F174,H174,I174,J174,K174,L174,M174)/(1-Inserimento!J174)))</f>
        <v/>
      </c>
      <c r="S174" s="8">
        <f>IF(P174="","",IF(P174&gt;=Parametri!$C$29,"OK",IF(P174&gt;=Parametri!$C$30,"ATTENZIONE","CRITICO")))</f>
        <v/>
      </c>
      <c r="T174" s="32">
        <f>IF(Inserimento!T174="","",TODAY()-Inserimento!T174)</f>
        <v/>
      </c>
      <c r="U174" s="8">
        <f>IF(S174="","",IF(AND(S174="CRITICO",T174&gt;Parametri!$C$31),"RIORDINO",IF(T174&gt;Parametri!$C$31,"VERIFICA","")))</f>
        <v/>
      </c>
    </row>
    <row r="175" ht="18" customHeight="1">
      <c r="A175" s="13">
        <f>IF(Inserimento!A175="","",Inserimento!A175)</f>
        <v/>
      </c>
      <c r="B175" s="13">
        <f>IF(Inserimento!C175="","",Inserimento!C175)</f>
        <v/>
      </c>
      <c r="C175" s="13">
        <f>IF(Inserimento!D175="","",Inserimento!D175)</f>
        <v/>
      </c>
      <c r="D175" s="27">
        <f>IF(Inserimento!H175="","",Inserimento!H175)</f>
        <v/>
      </c>
      <c r="E175" s="27">
        <f>IF(Inserimento!H175="","",IF(Inserimento!I175="22%",Inserimento!H175/1.22,IF(Inserimento!I175="10%",Inserimento!H175/1.10,IF(Inserimento!I175="4%",Inserimento!H175/1.04,Inserimento!H175))))</f>
        <v/>
      </c>
      <c r="F175" s="27">
        <f>IF(Inserimento!G175="","",Inserimento!G175)</f>
        <v/>
      </c>
      <c r="G175" s="27">
        <f>IF(E175="","",E175*Inserimento!J175)</f>
        <v/>
      </c>
      <c r="H175" s="27">
        <f>IF(Inserimento!K175="","",Inserimento!K175)</f>
        <v/>
      </c>
      <c r="I175" s="27">
        <f>IF(Inserimento!L175="","",Inserimento!L175)</f>
        <v/>
      </c>
      <c r="J175" s="27">
        <f>IF(Inserimento!M175="","",Inserimento!M175)</f>
        <v/>
      </c>
      <c r="K175" s="27">
        <f>IF(Inserimento!N175="","",Inserimento!N175)</f>
        <v/>
      </c>
      <c r="L175" s="27">
        <f>IF(Inserimento!O175="","",Inserimento!O175)</f>
        <v/>
      </c>
      <c r="M175" s="27">
        <f>IF(Inserimento!P175="","",Inserimento!P175)</f>
        <v/>
      </c>
      <c r="N175" s="27">
        <f>IF(A175="","",SUM(F175,G175,H175,I175,J175,K175,L175,M175))</f>
        <v/>
      </c>
      <c r="O175" s="27">
        <f>IF(E175="","",E175-N175)</f>
        <v/>
      </c>
      <c r="P175" s="28">
        <f>IF(E175=0,"",IF(E175="","",O175/E175))</f>
        <v/>
      </c>
      <c r="Q175" s="27">
        <f>IF(O175="","",O175*Inserimento!Q175)</f>
        <v/>
      </c>
      <c r="R175" s="27">
        <f>IF(1-Inserimento!J175=0,"",IF(N175="","",SUM(F175,H175,I175,J175,K175,L175,M175)/(1-Inserimento!J175)))</f>
        <v/>
      </c>
      <c r="S175" s="13">
        <f>IF(P175="","",IF(P175&gt;=Parametri!$C$29,"OK",IF(P175&gt;=Parametri!$C$30,"ATTENZIONE","CRITICO")))</f>
        <v/>
      </c>
      <c r="T175" s="29">
        <f>IF(Inserimento!T175="","",TODAY()-Inserimento!T175)</f>
        <v/>
      </c>
      <c r="U175" s="13">
        <f>IF(S175="","",IF(AND(S175="CRITICO",T175&gt;Parametri!$C$31),"RIORDINO",IF(T175&gt;Parametri!$C$31,"VERIFICA","")))</f>
        <v/>
      </c>
    </row>
    <row r="176" ht="18" customHeight="1">
      <c r="A176" s="8">
        <f>IF(Inserimento!A176="","",Inserimento!A176)</f>
        <v/>
      </c>
      <c r="B176" s="8">
        <f>IF(Inserimento!C176="","",Inserimento!C176)</f>
        <v/>
      </c>
      <c r="C176" s="8">
        <f>IF(Inserimento!D176="","",Inserimento!D176)</f>
        <v/>
      </c>
      <c r="D176" s="30">
        <f>IF(Inserimento!H176="","",Inserimento!H176)</f>
        <v/>
      </c>
      <c r="E176" s="30">
        <f>IF(Inserimento!H176="","",IF(Inserimento!I176="22%",Inserimento!H176/1.22,IF(Inserimento!I176="10%",Inserimento!H176/1.10,IF(Inserimento!I176="4%",Inserimento!H176/1.04,Inserimento!H176))))</f>
        <v/>
      </c>
      <c r="F176" s="30">
        <f>IF(Inserimento!G176="","",Inserimento!G176)</f>
        <v/>
      </c>
      <c r="G176" s="30">
        <f>IF(E176="","",E176*Inserimento!J176)</f>
        <v/>
      </c>
      <c r="H176" s="30">
        <f>IF(Inserimento!K176="","",Inserimento!K176)</f>
        <v/>
      </c>
      <c r="I176" s="30">
        <f>IF(Inserimento!L176="","",Inserimento!L176)</f>
        <v/>
      </c>
      <c r="J176" s="30">
        <f>IF(Inserimento!M176="","",Inserimento!M176)</f>
        <v/>
      </c>
      <c r="K176" s="30">
        <f>IF(Inserimento!N176="","",Inserimento!N176)</f>
        <v/>
      </c>
      <c r="L176" s="30">
        <f>IF(Inserimento!O176="","",Inserimento!O176)</f>
        <v/>
      </c>
      <c r="M176" s="30">
        <f>IF(Inserimento!P176="","",Inserimento!P176)</f>
        <v/>
      </c>
      <c r="N176" s="30">
        <f>IF(A176="","",SUM(F176,G176,H176,I176,J176,K176,L176,M176))</f>
        <v/>
      </c>
      <c r="O176" s="30">
        <f>IF(E176="","",E176-N176)</f>
        <v/>
      </c>
      <c r="P176" s="31">
        <f>IF(E176=0,"",IF(E176="","",O176/E176))</f>
        <v/>
      </c>
      <c r="Q176" s="30">
        <f>IF(O176="","",O176*Inserimento!Q176)</f>
        <v/>
      </c>
      <c r="R176" s="30">
        <f>IF(1-Inserimento!J176=0,"",IF(N176="","",SUM(F176,H176,I176,J176,K176,L176,M176)/(1-Inserimento!J176)))</f>
        <v/>
      </c>
      <c r="S176" s="8">
        <f>IF(P176="","",IF(P176&gt;=Parametri!$C$29,"OK",IF(P176&gt;=Parametri!$C$30,"ATTENZIONE","CRITICO")))</f>
        <v/>
      </c>
      <c r="T176" s="32">
        <f>IF(Inserimento!T176="","",TODAY()-Inserimento!T176)</f>
        <v/>
      </c>
      <c r="U176" s="8">
        <f>IF(S176="","",IF(AND(S176="CRITICO",T176&gt;Parametri!$C$31),"RIORDINO",IF(T176&gt;Parametri!$C$31,"VERIFICA","")))</f>
        <v/>
      </c>
    </row>
    <row r="177" ht="18" customHeight="1">
      <c r="A177" s="13">
        <f>IF(Inserimento!A177="","",Inserimento!A177)</f>
        <v/>
      </c>
      <c r="B177" s="13">
        <f>IF(Inserimento!C177="","",Inserimento!C177)</f>
        <v/>
      </c>
      <c r="C177" s="13">
        <f>IF(Inserimento!D177="","",Inserimento!D177)</f>
        <v/>
      </c>
      <c r="D177" s="27">
        <f>IF(Inserimento!H177="","",Inserimento!H177)</f>
        <v/>
      </c>
      <c r="E177" s="27">
        <f>IF(Inserimento!H177="","",IF(Inserimento!I177="22%",Inserimento!H177/1.22,IF(Inserimento!I177="10%",Inserimento!H177/1.10,IF(Inserimento!I177="4%",Inserimento!H177/1.04,Inserimento!H177))))</f>
        <v/>
      </c>
      <c r="F177" s="27">
        <f>IF(Inserimento!G177="","",Inserimento!G177)</f>
        <v/>
      </c>
      <c r="G177" s="27">
        <f>IF(E177="","",E177*Inserimento!J177)</f>
        <v/>
      </c>
      <c r="H177" s="27">
        <f>IF(Inserimento!K177="","",Inserimento!K177)</f>
        <v/>
      </c>
      <c r="I177" s="27">
        <f>IF(Inserimento!L177="","",Inserimento!L177)</f>
        <v/>
      </c>
      <c r="J177" s="27">
        <f>IF(Inserimento!M177="","",Inserimento!M177)</f>
        <v/>
      </c>
      <c r="K177" s="27">
        <f>IF(Inserimento!N177="","",Inserimento!N177)</f>
        <v/>
      </c>
      <c r="L177" s="27">
        <f>IF(Inserimento!O177="","",Inserimento!O177)</f>
        <v/>
      </c>
      <c r="M177" s="27">
        <f>IF(Inserimento!P177="","",Inserimento!P177)</f>
        <v/>
      </c>
      <c r="N177" s="27">
        <f>IF(A177="","",SUM(F177,G177,H177,I177,J177,K177,L177,M177))</f>
        <v/>
      </c>
      <c r="O177" s="27">
        <f>IF(E177="","",E177-N177)</f>
        <v/>
      </c>
      <c r="P177" s="28">
        <f>IF(E177=0,"",IF(E177="","",O177/E177))</f>
        <v/>
      </c>
      <c r="Q177" s="27">
        <f>IF(O177="","",O177*Inserimento!Q177)</f>
        <v/>
      </c>
      <c r="R177" s="27">
        <f>IF(1-Inserimento!J177=0,"",IF(N177="","",SUM(F177,H177,I177,J177,K177,L177,M177)/(1-Inserimento!J177)))</f>
        <v/>
      </c>
      <c r="S177" s="13">
        <f>IF(P177="","",IF(P177&gt;=Parametri!$C$29,"OK",IF(P177&gt;=Parametri!$C$30,"ATTENZIONE","CRITICO")))</f>
        <v/>
      </c>
      <c r="T177" s="29">
        <f>IF(Inserimento!T177="","",TODAY()-Inserimento!T177)</f>
        <v/>
      </c>
      <c r="U177" s="13">
        <f>IF(S177="","",IF(AND(S177="CRITICO",T177&gt;Parametri!$C$31),"RIORDINO",IF(T177&gt;Parametri!$C$31,"VERIFICA","")))</f>
        <v/>
      </c>
    </row>
    <row r="178" ht="18" customHeight="1">
      <c r="A178" s="8">
        <f>IF(Inserimento!A178="","",Inserimento!A178)</f>
        <v/>
      </c>
      <c r="B178" s="8">
        <f>IF(Inserimento!C178="","",Inserimento!C178)</f>
        <v/>
      </c>
      <c r="C178" s="8">
        <f>IF(Inserimento!D178="","",Inserimento!D178)</f>
        <v/>
      </c>
      <c r="D178" s="30">
        <f>IF(Inserimento!H178="","",Inserimento!H178)</f>
        <v/>
      </c>
      <c r="E178" s="30">
        <f>IF(Inserimento!H178="","",IF(Inserimento!I178="22%",Inserimento!H178/1.22,IF(Inserimento!I178="10%",Inserimento!H178/1.10,IF(Inserimento!I178="4%",Inserimento!H178/1.04,Inserimento!H178))))</f>
        <v/>
      </c>
      <c r="F178" s="30">
        <f>IF(Inserimento!G178="","",Inserimento!G178)</f>
        <v/>
      </c>
      <c r="G178" s="30">
        <f>IF(E178="","",E178*Inserimento!J178)</f>
        <v/>
      </c>
      <c r="H178" s="30">
        <f>IF(Inserimento!K178="","",Inserimento!K178)</f>
        <v/>
      </c>
      <c r="I178" s="30">
        <f>IF(Inserimento!L178="","",Inserimento!L178)</f>
        <v/>
      </c>
      <c r="J178" s="30">
        <f>IF(Inserimento!M178="","",Inserimento!M178)</f>
        <v/>
      </c>
      <c r="K178" s="30">
        <f>IF(Inserimento!N178="","",Inserimento!N178)</f>
        <v/>
      </c>
      <c r="L178" s="30">
        <f>IF(Inserimento!O178="","",Inserimento!O178)</f>
        <v/>
      </c>
      <c r="M178" s="30">
        <f>IF(Inserimento!P178="","",Inserimento!P178)</f>
        <v/>
      </c>
      <c r="N178" s="30">
        <f>IF(A178="","",SUM(F178,G178,H178,I178,J178,K178,L178,M178))</f>
        <v/>
      </c>
      <c r="O178" s="30">
        <f>IF(E178="","",E178-N178)</f>
        <v/>
      </c>
      <c r="P178" s="31">
        <f>IF(E178=0,"",IF(E178="","",O178/E178))</f>
        <v/>
      </c>
      <c r="Q178" s="30">
        <f>IF(O178="","",O178*Inserimento!Q178)</f>
        <v/>
      </c>
      <c r="R178" s="30">
        <f>IF(1-Inserimento!J178=0,"",IF(N178="","",SUM(F178,H178,I178,J178,K178,L178,M178)/(1-Inserimento!J178)))</f>
        <v/>
      </c>
      <c r="S178" s="8">
        <f>IF(P178="","",IF(P178&gt;=Parametri!$C$29,"OK",IF(P178&gt;=Parametri!$C$30,"ATTENZIONE","CRITICO")))</f>
        <v/>
      </c>
      <c r="T178" s="32">
        <f>IF(Inserimento!T178="","",TODAY()-Inserimento!T178)</f>
        <v/>
      </c>
      <c r="U178" s="8">
        <f>IF(S178="","",IF(AND(S178="CRITICO",T178&gt;Parametri!$C$31),"RIORDINO",IF(T178&gt;Parametri!$C$31,"VERIFICA","")))</f>
        <v/>
      </c>
    </row>
    <row r="179" ht="18" customHeight="1">
      <c r="A179" s="13">
        <f>IF(Inserimento!A179="","",Inserimento!A179)</f>
        <v/>
      </c>
      <c r="B179" s="13">
        <f>IF(Inserimento!C179="","",Inserimento!C179)</f>
        <v/>
      </c>
      <c r="C179" s="13">
        <f>IF(Inserimento!D179="","",Inserimento!D179)</f>
        <v/>
      </c>
      <c r="D179" s="27">
        <f>IF(Inserimento!H179="","",Inserimento!H179)</f>
        <v/>
      </c>
      <c r="E179" s="27">
        <f>IF(Inserimento!H179="","",IF(Inserimento!I179="22%",Inserimento!H179/1.22,IF(Inserimento!I179="10%",Inserimento!H179/1.10,IF(Inserimento!I179="4%",Inserimento!H179/1.04,Inserimento!H179))))</f>
        <v/>
      </c>
      <c r="F179" s="27">
        <f>IF(Inserimento!G179="","",Inserimento!G179)</f>
        <v/>
      </c>
      <c r="G179" s="27">
        <f>IF(E179="","",E179*Inserimento!J179)</f>
        <v/>
      </c>
      <c r="H179" s="27">
        <f>IF(Inserimento!K179="","",Inserimento!K179)</f>
        <v/>
      </c>
      <c r="I179" s="27">
        <f>IF(Inserimento!L179="","",Inserimento!L179)</f>
        <v/>
      </c>
      <c r="J179" s="27">
        <f>IF(Inserimento!M179="","",Inserimento!M179)</f>
        <v/>
      </c>
      <c r="K179" s="27">
        <f>IF(Inserimento!N179="","",Inserimento!N179)</f>
        <v/>
      </c>
      <c r="L179" s="27">
        <f>IF(Inserimento!O179="","",Inserimento!O179)</f>
        <v/>
      </c>
      <c r="M179" s="27">
        <f>IF(Inserimento!P179="","",Inserimento!P179)</f>
        <v/>
      </c>
      <c r="N179" s="27">
        <f>IF(A179="","",SUM(F179,G179,H179,I179,J179,K179,L179,M179))</f>
        <v/>
      </c>
      <c r="O179" s="27">
        <f>IF(E179="","",E179-N179)</f>
        <v/>
      </c>
      <c r="P179" s="28">
        <f>IF(E179=0,"",IF(E179="","",O179/E179))</f>
        <v/>
      </c>
      <c r="Q179" s="27">
        <f>IF(O179="","",O179*Inserimento!Q179)</f>
        <v/>
      </c>
      <c r="R179" s="27">
        <f>IF(1-Inserimento!J179=0,"",IF(N179="","",SUM(F179,H179,I179,J179,K179,L179,M179)/(1-Inserimento!J179)))</f>
        <v/>
      </c>
      <c r="S179" s="13">
        <f>IF(P179="","",IF(P179&gt;=Parametri!$C$29,"OK",IF(P179&gt;=Parametri!$C$30,"ATTENZIONE","CRITICO")))</f>
        <v/>
      </c>
      <c r="T179" s="29">
        <f>IF(Inserimento!T179="","",TODAY()-Inserimento!T179)</f>
        <v/>
      </c>
      <c r="U179" s="13">
        <f>IF(S179="","",IF(AND(S179="CRITICO",T179&gt;Parametri!$C$31),"RIORDINO",IF(T179&gt;Parametri!$C$31,"VERIFICA","")))</f>
        <v/>
      </c>
    </row>
    <row r="180" ht="18" customHeight="1">
      <c r="A180" s="8">
        <f>IF(Inserimento!A180="","",Inserimento!A180)</f>
        <v/>
      </c>
      <c r="B180" s="8">
        <f>IF(Inserimento!C180="","",Inserimento!C180)</f>
        <v/>
      </c>
      <c r="C180" s="8">
        <f>IF(Inserimento!D180="","",Inserimento!D180)</f>
        <v/>
      </c>
      <c r="D180" s="30">
        <f>IF(Inserimento!H180="","",Inserimento!H180)</f>
        <v/>
      </c>
      <c r="E180" s="30">
        <f>IF(Inserimento!H180="","",IF(Inserimento!I180="22%",Inserimento!H180/1.22,IF(Inserimento!I180="10%",Inserimento!H180/1.10,IF(Inserimento!I180="4%",Inserimento!H180/1.04,Inserimento!H180))))</f>
        <v/>
      </c>
      <c r="F180" s="30">
        <f>IF(Inserimento!G180="","",Inserimento!G180)</f>
        <v/>
      </c>
      <c r="G180" s="30">
        <f>IF(E180="","",E180*Inserimento!J180)</f>
        <v/>
      </c>
      <c r="H180" s="30">
        <f>IF(Inserimento!K180="","",Inserimento!K180)</f>
        <v/>
      </c>
      <c r="I180" s="30">
        <f>IF(Inserimento!L180="","",Inserimento!L180)</f>
        <v/>
      </c>
      <c r="J180" s="30">
        <f>IF(Inserimento!M180="","",Inserimento!M180)</f>
        <v/>
      </c>
      <c r="K180" s="30">
        <f>IF(Inserimento!N180="","",Inserimento!N180)</f>
        <v/>
      </c>
      <c r="L180" s="30">
        <f>IF(Inserimento!O180="","",Inserimento!O180)</f>
        <v/>
      </c>
      <c r="M180" s="30">
        <f>IF(Inserimento!P180="","",Inserimento!P180)</f>
        <v/>
      </c>
      <c r="N180" s="30">
        <f>IF(A180="","",SUM(F180,G180,H180,I180,J180,K180,L180,M180))</f>
        <v/>
      </c>
      <c r="O180" s="30">
        <f>IF(E180="","",E180-N180)</f>
        <v/>
      </c>
      <c r="P180" s="31">
        <f>IF(E180=0,"",IF(E180="","",O180/E180))</f>
        <v/>
      </c>
      <c r="Q180" s="30">
        <f>IF(O180="","",O180*Inserimento!Q180)</f>
        <v/>
      </c>
      <c r="R180" s="30">
        <f>IF(1-Inserimento!J180=0,"",IF(N180="","",SUM(F180,H180,I180,J180,K180,L180,M180)/(1-Inserimento!J180)))</f>
        <v/>
      </c>
      <c r="S180" s="8">
        <f>IF(P180="","",IF(P180&gt;=Parametri!$C$29,"OK",IF(P180&gt;=Parametri!$C$30,"ATTENZIONE","CRITICO")))</f>
        <v/>
      </c>
      <c r="T180" s="32">
        <f>IF(Inserimento!T180="","",TODAY()-Inserimento!T180)</f>
        <v/>
      </c>
      <c r="U180" s="8">
        <f>IF(S180="","",IF(AND(S180="CRITICO",T180&gt;Parametri!$C$31),"RIORDINO",IF(T180&gt;Parametri!$C$31,"VERIFICA","")))</f>
        <v/>
      </c>
    </row>
    <row r="181" ht="18" customHeight="1">
      <c r="A181" s="13">
        <f>IF(Inserimento!A181="","",Inserimento!A181)</f>
        <v/>
      </c>
      <c r="B181" s="13">
        <f>IF(Inserimento!C181="","",Inserimento!C181)</f>
        <v/>
      </c>
      <c r="C181" s="13">
        <f>IF(Inserimento!D181="","",Inserimento!D181)</f>
        <v/>
      </c>
      <c r="D181" s="27">
        <f>IF(Inserimento!H181="","",Inserimento!H181)</f>
        <v/>
      </c>
      <c r="E181" s="27">
        <f>IF(Inserimento!H181="","",IF(Inserimento!I181="22%",Inserimento!H181/1.22,IF(Inserimento!I181="10%",Inserimento!H181/1.10,IF(Inserimento!I181="4%",Inserimento!H181/1.04,Inserimento!H181))))</f>
        <v/>
      </c>
      <c r="F181" s="27">
        <f>IF(Inserimento!G181="","",Inserimento!G181)</f>
        <v/>
      </c>
      <c r="G181" s="27">
        <f>IF(E181="","",E181*Inserimento!J181)</f>
        <v/>
      </c>
      <c r="H181" s="27">
        <f>IF(Inserimento!K181="","",Inserimento!K181)</f>
        <v/>
      </c>
      <c r="I181" s="27">
        <f>IF(Inserimento!L181="","",Inserimento!L181)</f>
        <v/>
      </c>
      <c r="J181" s="27">
        <f>IF(Inserimento!M181="","",Inserimento!M181)</f>
        <v/>
      </c>
      <c r="K181" s="27">
        <f>IF(Inserimento!N181="","",Inserimento!N181)</f>
        <v/>
      </c>
      <c r="L181" s="27">
        <f>IF(Inserimento!O181="","",Inserimento!O181)</f>
        <v/>
      </c>
      <c r="M181" s="27">
        <f>IF(Inserimento!P181="","",Inserimento!P181)</f>
        <v/>
      </c>
      <c r="N181" s="27">
        <f>IF(A181="","",SUM(F181,G181,H181,I181,J181,K181,L181,M181))</f>
        <v/>
      </c>
      <c r="O181" s="27">
        <f>IF(E181="","",E181-N181)</f>
        <v/>
      </c>
      <c r="P181" s="28">
        <f>IF(E181=0,"",IF(E181="","",O181/E181))</f>
        <v/>
      </c>
      <c r="Q181" s="27">
        <f>IF(O181="","",O181*Inserimento!Q181)</f>
        <v/>
      </c>
      <c r="R181" s="27">
        <f>IF(1-Inserimento!J181=0,"",IF(N181="","",SUM(F181,H181,I181,J181,K181,L181,M181)/(1-Inserimento!J181)))</f>
        <v/>
      </c>
      <c r="S181" s="13">
        <f>IF(P181="","",IF(P181&gt;=Parametri!$C$29,"OK",IF(P181&gt;=Parametri!$C$30,"ATTENZIONE","CRITICO")))</f>
        <v/>
      </c>
      <c r="T181" s="29">
        <f>IF(Inserimento!T181="","",TODAY()-Inserimento!T181)</f>
        <v/>
      </c>
      <c r="U181" s="13">
        <f>IF(S181="","",IF(AND(S181="CRITICO",T181&gt;Parametri!$C$31),"RIORDINO",IF(T181&gt;Parametri!$C$31,"VERIFICA","")))</f>
        <v/>
      </c>
    </row>
    <row r="182" ht="18" customHeight="1">
      <c r="A182" s="8">
        <f>IF(Inserimento!A182="","",Inserimento!A182)</f>
        <v/>
      </c>
      <c r="B182" s="8">
        <f>IF(Inserimento!C182="","",Inserimento!C182)</f>
        <v/>
      </c>
      <c r="C182" s="8">
        <f>IF(Inserimento!D182="","",Inserimento!D182)</f>
        <v/>
      </c>
      <c r="D182" s="30">
        <f>IF(Inserimento!H182="","",Inserimento!H182)</f>
        <v/>
      </c>
      <c r="E182" s="30">
        <f>IF(Inserimento!H182="","",IF(Inserimento!I182="22%",Inserimento!H182/1.22,IF(Inserimento!I182="10%",Inserimento!H182/1.10,IF(Inserimento!I182="4%",Inserimento!H182/1.04,Inserimento!H182))))</f>
        <v/>
      </c>
      <c r="F182" s="30">
        <f>IF(Inserimento!G182="","",Inserimento!G182)</f>
        <v/>
      </c>
      <c r="G182" s="30">
        <f>IF(E182="","",E182*Inserimento!J182)</f>
        <v/>
      </c>
      <c r="H182" s="30">
        <f>IF(Inserimento!K182="","",Inserimento!K182)</f>
        <v/>
      </c>
      <c r="I182" s="30">
        <f>IF(Inserimento!L182="","",Inserimento!L182)</f>
        <v/>
      </c>
      <c r="J182" s="30">
        <f>IF(Inserimento!M182="","",Inserimento!M182)</f>
        <v/>
      </c>
      <c r="K182" s="30">
        <f>IF(Inserimento!N182="","",Inserimento!N182)</f>
        <v/>
      </c>
      <c r="L182" s="30">
        <f>IF(Inserimento!O182="","",Inserimento!O182)</f>
        <v/>
      </c>
      <c r="M182" s="30">
        <f>IF(Inserimento!P182="","",Inserimento!P182)</f>
        <v/>
      </c>
      <c r="N182" s="30">
        <f>IF(A182="","",SUM(F182,G182,H182,I182,J182,K182,L182,M182))</f>
        <v/>
      </c>
      <c r="O182" s="30">
        <f>IF(E182="","",E182-N182)</f>
        <v/>
      </c>
      <c r="P182" s="31">
        <f>IF(E182=0,"",IF(E182="","",O182/E182))</f>
        <v/>
      </c>
      <c r="Q182" s="30">
        <f>IF(O182="","",O182*Inserimento!Q182)</f>
        <v/>
      </c>
      <c r="R182" s="30">
        <f>IF(1-Inserimento!J182=0,"",IF(N182="","",SUM(F182,H182,I182,J182,K182,L182,M182)/(1-Inserimento!J182)))</f>
        <v/>
      </c>
      <c r="S182" s="8">
        <f>IF(P182="","",IF(P182&gt;=Parametri!$C$29,"OK",IF(P182&gt;=Parametri!$C$30,"ATTENZIONE","CRITICO")))</f>
        <v/>
      </c>
      <c r="T182" s="32">
        <f>IF(Inserimento!T182="","",TODAY()-Inserimento!T182)</f>
        <v/>
      </c>
      <c r="U182" s="8">
        <f>IF(S182="","",IF(AND(S182="CRITICO",T182&gt;Parametri!$C$31),"RIORDINO",IF(T182&gt;Parametri!$C$31,"VERIFICA","")))</f>
        <v/>
      </c>
    </row>
    <row r="183" ht="18" customHeight="1">
      <c r="A183" s="13">
        <f>IF(Inserimento!A183="","",Inserimento!A183)</f>
        <v/>
      </c>
      <c r="B183" s="13">
        <f>IF(Inserimento!C183="","",Inserimento!C183)</f>
        <v/>
      </c>
      <c r="C183" s="13">
        <f>IF(Inserimento!D183="","",Inserimento!D183)</f>
        <v/>
      </c>
      <c r="D183" s="27">
        <f>IF(Inserimento!H183="","",Inserimento!H183)</f>
        <v/>
      </c>
      <c r="E183" s="27">
        <f>IF(Inserimento!H183="","",IF(Inserimento!I183="22%",Inserimento!H183/1.22,IF(Inserimento!I183="10%",Inserimento!H183/1.10,IF(Inserimento!I183="4%",Inserimento!H183/1.04,Inserimento!H183))))</f>
        <v/>
      </c>
      <c r="F183" s="27">
        <f>IF(Inserimento!G183="","",Inserimento!G183)</f>
        <v/>
      </c>
      <c r="G183" s="27">
        <f>IF(E183="","",E183*Inserimento!J183)</f>
        <v/>
      </c>
      <c r="H183" s="27">
        <f>IF(Inserimento!K183="","",Inserimento!K183)</f>
        <v/>
      </c>
      <c r="I183" s="27">
        <f>IF(Inserimento!L183="","",Inserimento!L183)</f>
        <v/>
      </c>
      <c r="J183" s="27">
        <f>IF(Inserimento!M183="","",Inserimento!M183)</f>
        <v/>
      </c>
      <c r="K183" s="27">
        <f>IF(Inserimento!N183="","",Inserimento!N183)</f>
        <v/>
      </c>
      <c r="L183" s="27">
        <f>IF(Inserimento!O183="","",Inserimento!O183)</f>
        <v/>
      </c>
      <c r="M183" s="27">
        <f>IF(Inserimento!P183="","",Inserimento!P183)</f>
        <v/>
      </c>
      <c r="N183" s="27">
        <f>IF(A183="","",SUM(F183,G183,H183,I183,J183,K183,L183,M183))</f>
        <v/>
      </c>
      <c r="O183" s="27">
        <f>IF(E183="","",E183-N183)</f>
        <v/>
      </c>
      <c r="P183" s="28">
        <f>IF(E183=0,"",IF(E183="","",O183/E183))</f>
        <v/>
      </c>
      <c r="Q183" s="27">
        <f>IF(O183="","",O183*Inserimento!Q183)</f>
        <v/>
      </c>
      <c r="R183" s="27">
        <f>IF(1-Inserimento!J183=0,"",IF(N183="","",SUM(F183,H183,I183,J183,K183,L183,M183)/(1-Inserimento!J183)))</f>
        <v/>
      </c>
      <c r="S183" s="13">
        <f>IF(P183="","",IF(P183&gt;=Parametri!$C$29,"OK",IF(P183&gt;=Parametri!$C$30,"ATTENZIONE","CRITICO")))</f>
        <v/>
      </c>
      <c r="T183" s="29">
        <f>IF(Inserimento!T183="","",TODAY()-Inserimento!T183)</f>
        <v/>
      </c>
      <c r="U183" s="13">
        <f>IF(S183="","",IF(AND(S183="CRITICO",T183&gt;Parametri!$C$31),"RIORDINO",IF(T183&gt;Parametri!$C$31,"VERIFICA","")))</f>
        <v/>
      </c>
    </row>
    <row r="184" ht="18" customHeight="1">
      <c r="A184" s="8">
        <f>IF(Inserimento!A184="","",Inserimento!A184)</f>
        <v/>
      </c>
      <c r="B184" s="8">
        <f>IF(Inserimento!C184="","",Inserimento!C184)</f>
        <v/>
      </c>
      <c r="C184" s="8">
        <f>IF(Inserimento!D184="","",Inserimento!D184)</f>
        <v/>
      </c>
      <c r="D184" s="30">
        <f>IF(Inserimento!H184="","",Inserimento!H184)</f>
        <v/>
      </c>
      <c r="E184" s="30">
        <f>IF(Inserimento!H184="","",IF(Inserimento!I184="22%",Inserimento!H184/1.22,IF(Inserimento!I184="10%",Inserimento!H184/1.10,IF(Inserimento!I184="4%",Inserimento!H184/1.04,Inserimento!H184))))</f>
        <v/>
      </c>
      <c r="F184" s="30">
        <f>IF(Inserimento!G184="","",Inserimento!G184)</f>
        <v/>
      </c>
      <c r="G184" s="30">
        <f>IF(E184="","",E184*Inserimento!J184)</f>
        <v/>
      </c>
      <c r="H184" s="30">
        <f>IF(Inserimento!K184="","",Inserimento!K184)</f>
        <v/>
      </c>
      <c r="I184" s="30">
        <f>IF(Inserimento!L184="","",Inserimento!L184)</f>
        <v/>
      </c>
      <c r="J184" s="30">
        <f>IF(Inserimento!M184="","",Inserimento!M184)</f>
        <v/>
      </c>
      <c r="K184" s="30">
        <f>IF(Inserimento!N184="","",Inserimento!N184)</f>
        <v/>
      </c>
      <c r="L184" s="30">
        <f>IF(Inserimento!O184="","",Inserimento!O184)</f>
        <v/>
      </c>
      <c r="M184" s="30">
        <f>IF(Inserimento!P184="","",Inserimento!P184)</f>
        <v/>
      </c>
      <c r="N184" s="30">
        <f>IF(A184="","",SUM(F184,G184,H184,I184,J184,K184,L184,M184))</f>
        <v/>
      </c>
      <c r="O184" s="30">
        <f>IF(E184="","",E184-N184)</f>
        <v/>
      </c>
      <c r="P184" s="31">
        <f>IF(E184=0,"",IF(E184="","",O184/E184))</f>
        <v/>
      </c>
      <c r="Q184" s="30">
        <f>IF(O184="","",O184*Inserimento!Q184)</f>
        <v/>
      </c>
      <c r="R184" s="30">
        <f>IF(1-Inserimento!J184=0,"",IF(N184="","",SUM(F184,H184,I184,J184,K184,L184,M184)/(1-Inserimento!J184)))</f>
        <v/>
      </c>
      <c r="S184" s="8">
        <f>IF(P184="","",IF(P184&gt;=Parametri!$C$29,"OK",IF(P184&gt;=Parametri!$C$30,"ATTENZIONE","CRITICO")))</f>
        <v/>
      </c>
      <c r="T184" s="32">
        <f>IF(Inserimento!T184="","",TODAY()-Inserimento!T184)</f>
        <v/>
      </c>
      <c r="U184" s="8">
        <f>IF(S184="","",IF(AND(S184="CRITICO",T184&gt;Parametri!$C$31),"RIORDINO",IF(T184&gt;Parametri!$C$31,"VERIFICA","")))</f>
        <v/>
      </c>
    </row>
    <row r="185" ht="18" customHeight="1">
      <c r="A185" s="13">
        <f>IF(Inserimento!A185="","",Inserimento!A185)</f>
        <v/>
      </c>
      <c r="B185" s="13">
        <f>IF(Inserimento!C185="","",Inserimento!C185)</f>
        <v/>
      </c>
      <c r="C185" s="13">
        <f>IF(Inserimento!D185="","",Inserimento!D185)</f>
        <v/>
      </c>
      <c r="D185" s="27">
        <f>IF(Inserimento!H185="","",Inserimento!H185)</f>
        <v/>
      </c>
      <c r="E185" s="27">
        <f>IF(Inserimento!H185="","",IF(Inserimento!I185="22%",Inserimento!H185/1.22,IF(Inserimento!I185="10%",Inserimento!H185/1.10,IF(Inserimento!I185="4%",Inserimento!H185/1.04,Inserimento!H185))))</f>
        <v/>
      </c>
      <c r="F185" s="27">
        <f>IF(Inserimento!G185="","",Inserimento!G185)</f>
        <v/>
      </c>
      <c r="G185" s="27">
        <f>IF(E185="","",E185*Inserimento!J185)</f>
        <v/>
      </c>
      <c r="H185" s="27">
        <f>IF(Inserimento!K185="","",Inserimento!K185)</f>
        <v/>
      </c>
      <c r="I185" s="27">
        <f>IF(Inserimento!L185="","",Inserimento!L185)</f>
        <v/>
      </c>
      <c r="J185" s="27">
        <f>IF(Inserimento!M185="","",Inserimento!M185)</f>
        <v/>
      </c>
      <c r="K185" s="27">
        <f>IF(Inserimento!N185="","",Inserimento!N185)</f>
        <v/>
      </c>
      <c r="L185" s="27">
        <f>IF(Inserimento!O185="","",Inserimento!O185)</f>
        <v/>
      </c>
      <c r="M185" s="27">
        <f>IF(Inserimento!P185="","",Inserimento!P185)</f>
        <v/>
      </c>
      <c r="N185" s="27">
        <f>IF(A185="","",SUM(F185,G185,H185,I185,J185,K185,L185,M185))</f>
        <v/>
      </c>
      <c r="O185" s="27">
        <f>IF(E185="","",E185-N185)</f>
        <v/>
      </c>
      <c r="P185" s="28">
        <f>IF(E185=0,"",IF(E185="","",O185/E185))</f>
        <v/>
      </c>
      <c r="Q185" s="27">
        <f>IF(O185="","",O185*Inserimento!Q185)</f>
        <v/>
      </c>
      <c r="R185" s="27">
        <f>IF(1-Inserimento!J185=0,"",IF(N185="","",SUM(F185,H185,I185,J185,K185,L185,M185)/(1-Inserimento!J185)))</f>
        <v/>
      </c>
      <c r="S185" s="13">
        <f>IF(P185="","",IF(P185&gt;=Parametri!$C$29,"OK",IF(P185&gt;=Parametri!$C$30,"ATTENZIONE","CRITICO")))</f>
        <v/>
      </c>
      <c r="T185" s="29">
        <f>IF(Inserimento!T185="","",TODAY()-Inserimento!T185)</f>
        <v/>
      </c>
      <c r="U185" s="13">
        <f>IF(S185="","",IF(AND(S185="CRITICO",T185&gt;Parametri!$C$31),"RIORDINO",IF(T185&gt;Parametri!$C$31,"VERIFICA","")))</f>
        <v/>
      </c>
    </row>
    <row r="186" ht="18" customHeight="1">
      <c r="A186" s="8">
        <f>IF(Inserimento!A186="","",Inserimento!A186)</f>
        <v/>
      </c>
      <c r="B186" s="8">
        <f>IF(Inserimento!C186="","",Inserimento!C186)</f>
        <v/>
      </c>
      <c r="C186" s="8">
        <f>IF(Inserimento!D186="","",Inserimento!D186)</f>
        <v/>
      </c>
      <c r="D186" s="30">
        <f>IF(Inserimento!H186="","",Inserimento!H186)</f>
        <v/>
      </c>
      <c r="E186" s="30">
        <f>IF(Inserimento!H186="","",IF(Inserimento!I186="22%",Inserimento!H186/1.22,IF(Inserimento!I186="10%",Inserimento!H186/1.10,IF(Inserimento!I186="4%",Inserimento!H186/1.04,Inserimento!H186))))</f>
        <v/>
      </c>
      <c r="F186" s="30">
        <f>IF(Inserimento!G186="","",Inserimento!G186)</f>
        <v/>
      </c>
      <c r="G186" s="30">
        <f>IF(E186="","",E186*Inserimento!J186)</f>
        <v/>
      </c>
      <c r="H186" s="30">
        <f>IF(Inserimento!K186="","",Inserimento!K186)</f>
        <v/>
      </c>
      <c r="I186" s="30">
        <f>IF(Inserimento!L186="","",Inserimento!L186)</f>
        <v/>
      </c>
      <c r="J186" s="30">
        <f>IF(Inserimento!M186="","",Inserimento!M186)</f>
        <v/>
      </c>
      <c r="K186" s="30">
        <f>IF(Inserimento!N186="","",Inserimento!N186)</f>
        <v/>
      </c>
      <c r="L186" s="30">
        <f>IF(Inserimento!O186="","",Inserimento!O186)</f>
        <v/>
      </c>
      <c r="M186" s="30">
        <f>IF(Inserimento!P186="","",Inserimento!P186)</f>
        <v/>
      </c>
      <c r="N186" s="30">
        <f>IF(A186="","",SUM(F186,G186,H186,I186,J186,K186,L186,M186))</f>
        <v/>
      </c>
      <c r="O186" s="30">
        <f>IF(E186="","",E186-N186)</f>
        <v/>
      </c>
      <c r="P186" s="31">
        <f>IF(E186=0,"",IF(E186="","",O186/E186))</f>
        <v/>
      </c>
      <c r="Q186" s="30">
        <f>IF(O186="","",O186*Inserimento!Q186)</f>
        <v/>
      </c>
      <c r="R186" s="30">
        <f>IF(1-Inserimento!J186=0,"",IF(N186="","",SUM(F186,H186,I186,J186,K186,L186,M186)/(1-Inserimento!J186)))</f>
        <v/>
      </c>
      <c r="S186" s="8">
        <f>IF(P186="","",IF(P186&gt;=Parametri!$C$29,"OK",IF(P186&gt;=Parametri!$C$30,"ATTENZIONE","CRITICO")))</f>
        <v/>
      </c>
      <c r="T186" s="32">
        <f>IF(Inserimento!T186="","",TODAY()-Inserimento!T186)</f>
        <v/>
      </c>
      <c r="U186" s="8">
        <f>IF(S186="","",IF(AND(S186="CRITICO",T186&gt;Parametri!$C$31),"RIORDINO",IF(T186&gt;Parametri!$C$31,"VERIFICA","")))</f>
        <v/>
      </c>
    </row>
    <row r="187" ht="18" customHeight="1">
      <c r="A187" s="13">
        <f>IF(Inserimento!A187="","",Inserimento!A187)</f>
        <v/>
      </c>
      <c r="B187" s="13">
        <f>IF(Inserimento!C187="","",Inserimento!C187)</f>
        <v/>
      </c>
      <c r="C187" s="13">
        <f>IF(Inserimento!D187="","",Inserimento!D187)</f>
        <v/>
      </c>
      <c r="D187" s="27">
        <f>IF(Inserimento!H187="","",Inserimento!H187)</f>
        <v/>
      </c>
      <c r="E187" s="27">
        <f>IF(Inserimento!H187="","",IF(Inserimento!I187="22%",Inserimento!H187/1.22,IF(Inserimento!I187="10%",Inserimento!H187/1.10,IF(Inserimento!I187="4%",Inserimento!H187/1.04,Inserimento!H187))))</f>
        <v/>
      </c>
      <c r="F187" s="27">
        <f>IF(Inserimento!G187="","",Inserimento!G187)</f>
        <v/>
      </c>
      <c r="G187" s="27">
        <f>IF(E187="","",E187*Inserimento!J187)</f>
        <v/>
      </c>
      <c r="H187" s="27">
        <f>IF(Inserimento!K187="","",Inserimento!K187)</f>
        <v/>
      </c>
      <c r="I187" s="27">
        <f>IF(Inserimento!L187="","",Inserimento!L187)</f>
        <v/>
      </c>
      <c r="J187" s="27">
        <f>IF(Inserimento!M187="","",Inserimento!M187)</f>
        <v/>
      </c>
      <c r="K187" s="27">
        <f>IF(Inserimento!N187="","",Inserimento!N187)</f>
        <v/>
      </c>
      <c r="L187" s="27">
        <f>IF(Inserimento!O187="","",Inserimento!O187)</f>
        <v/>
      </c>
      <c r="M187" s="27">
        <f>IF(Inserimento!P187="","",Inserimento!P187)</f>
        <v/>
      </c>
      <c r="N187" s="27">
        <f>IF(A187="","",SUM(F187,G187,H187,I187,J187,K187,L187,M187))</f>
        <v/>
      </c>
      <c r="O187" s="27">
        <f>IF(E187="","",E187-N187)</f>
        <v/>
      </c>
      <c r="P187" s="28">
        <f>IF(E187=0,"",IF(E187="","",O187/E187))</f>
        <v/>
      </c>
      <c r="Q187" s="27">
        <f>IF(O187="","",O187*Inserimento!Q187)</f>
        <v/>
      </c>
      <c r="R187" s="27">
        <f>IF(1-Inserimento!J187=0,"",IF(N187="","",SUM(F187,H187,I187,J187,K187,L187,M187)/(1-Inserimento!J187)))</f>
        <v/>
      </c>
      <c r="S187" s="13">
        <f>IF(P187="","",IF(P187&gt;=Parametri!$C$29,"OK",IF(P187&gt;=Parametri!$C$30,"ATTENZIONE","CRITICO")))</f>
        <v/>
      </c>
      <c r="T187" s="29">
        <f>IF(Inserimento!T187="","",TODAY()-Inserimento!T187)</f>
        <v/>
      </c>
      <c r="U187" s="13">
        <f>IF(S187="","",IF(AND(S187="CRITICO",T187&gt;Parametri!$C$31),"RIORDINO",IF(T187&gt;Parametri!$C$31,"VERIFICA","")))</f>
        <v/>
      </c>
    </row>
    <row r="188" ht="18" customHeight="1">
      <c r="A188" s="8">
        <f>IF(Inserimento!A188="","",Inserimento!A188)</f>
        <v/>
      </c>
      <c r="B188" s="8">
        <f>IF(Inserimento!C188="","",Inserimento!C188)</f>
        <v/>
      </c>
      <c r="C188" s="8">
        <f>IF(Inserimento!D188="","",Inserimento!D188)</f>
        <v/>
      </c>
      <c r="D188" s="30">
        <f>IF(Inserimento!H188="","",Inserimento!H188)</f>
        <v/>
      </c>
      <c r="E188" s="30">
        <f>IF(Inserimento!H188="","",IF(Inserimento!I188="22%",Inserimento!H188/1.22,IF(Inserimento!I188="10%",Inserimento!H188/1.10,IF(Inserimento!I188="4%",Inserimento!H188/1.04,Inserimento!H188))))</f>
        <v/>
      </c>
      <c r="F188" s="30">
        <f>IF(Inserimento!G188="","",Inserimento!G188)</f>
        <v/>
      </c>
      <c r="G188" s="30">
        <f>IF(E188="","",E188*Inserimento!J188)</f>
        <v/>
      </c>
      <c r="H188" s="30">
        <f>IF(Inserimento!K188="","",Inserimento!K188)</f>
        <v/>
      </c>
      <c r="I188" s="30">
        <f>IF(Inserimento!L188="","",Inserimento!L188)</f>
        <v/>
      </c>
      <c r="J188" s="30">
        <f>IF(Inserimento!M188="","",Inserimento!M188)</f>
        <v/>
      </c>
      <c r="K188" s="30">
        <f>IF(Inserimento!N188="","",Inserimento!N188)</f>
        <v/>
      </c>
      <c r="L188" s="30">
        <f>IF(Inserimento!O188="","",Inserimento!O188)</f>
        <v/>
      </c>
      <c r="M188" s="30">
        <f>IF(Inserimento!P188="","",Inserimento!P188)</f>
        <v/>
      </c>
      <c r="N188" s="30">
        <f>IF(A188="","",SUM(F188,G188,H188,I188,J188,K188,L188,M188))</f>
        <v/>
      </c>
      <c r="O188" s="30">
        <f>IF(E188="","",E188-N188)</f>
        <v/>
      </c>
      <c r="P188" s="31">
        <f>IF(E188=0,"",IF(E188="","",O188/E188))</f>
        <v/>
      </c>
      <c r="Q188" s="30">
        <f>IF(O188="","",O188*Inserimento!Q188)</f>
        <v/>
      </c>
      <c r="R188" s="30">
        <f>IF(1-Inserimento!J188=0,"",IF(N188="","",SUM(F188,H188,I188,J188,K188,L188,M188)/(1-Inserimento!J188)))</f>
        <v/>
      </c>
      <c r="S188" s="8">
        <f>IF(P188="","",IF(P188&gt;=Parametri!$C$29,"OK",IF(P188&gt;=Parametri!$C$30,"ATTENZIONE","CRITICO")))</f>
        <v/>
      </c>
      <c r="T188" s="32">
        <f>IF(Inserimento!T188="","",TODAY()-Inserimento!T188)</f>
        <v/>
      </c>
      <c r="U188" s="8">
        <f>IF(S188="","",IF(AND(S188="CRITICO",T188&gt;Parametri!$C$31),"RIORDINO",IF(T188&gt;Parametri!$C$31,"VERIFICA","")))</f>
        <v/>
      </c>
    </row>
    <row r="189" ht="18" customHeight="1">
      <c r="A189" s="13">
        <f>IF(Inserimento!A189="","",Inserimento!A189)</f>
        <v/>
      </c>
      <c r="B189" s="13">
        <f>IF(Inserimento!C189="","",Inserimento!C189)</f>
        <v/>
      </c>
      <c r="C189" s="13">
        <f>IF(Inserimento!D189="","",Inserimento!D189)</f>
        <v/>
      </c>
      <c r="D189" s="27">
        <f>IF(Inserimento!H189="","",Inserimento!H189)</f>
        <v/>
      </c>
      <c r="E189" s="27">
        <f>IF(Inserimento!H189="","",IF(Inserimento!I189="22%",Inserimento!H189/1.22,IF(Inserimento!I189="10%",Inserimento!H189/1.10,IF(Inserimento!I189="4%",Inserimento!H189/1.04,Inserimento!H189))))</f>
        <v/>
      </c>
      <c r="F189" s="27">
        <f>IF(Inserimento!G189="","",Inserimento!G189)</f>
        <v/>
      </c>
      <c r="G189" s="27">
        <f>IF(E189="","",E189*Inserimento!J189)</f>
        <v/>
      </c>
      <c r="H189" s="27">
        <f>IF(Inserimento!K189="","",Inserimento!K189)</f>
        <v/>
      </c>
      <c r="I189" s="27">
        <f>IF(Inserimento!L189="","",Inserimento!L189)</f>
        <v/>
      </c>
      <c r="J189" s="27">
        <f>IF(Inserimento!M189="","",Inserimento!M189)</f>
        <v/>
      </c>
      <c r="K189" s="27">
        <f>IF(Inserimento!N189="","",Inserimento!N189)</f>
        <v/>
      </c>
      <c r="L189" s="27">
        <f>IF(Inserimento!O189="","",Inserimento!O189)</f>
        <v/>
      </c>
      <c r="M189" s="27">
        <f>IF(Inserimento!P189="","",Inserimento!P189)</f>
        <v/>
      </c>
      <c r="N189" s="27">
        <f>IF(A189="","",SUM(F189,G189,H189,I189,J189,K189,L189,M189))</f>
        <v/>
      </c>
      <c r="O189" s="27">
        <f>IF(E189="","",E189-N189)</f>
        <v/>
      </c>
      <c r="P189" s="28">
        <f>IF(E189=0,"",IF(E189="","",O189/E189))</f>
        <v/>
      </c>
      <c r="Q189" s="27">
        <f>IF(O189="","",O189*Inserimento!Q189)</f>
        <v/>
      </c>
      <c r="R189" s="27">
        <f>IF(1-Inserimento!J189=0,"",IF(N189="","",SUM(F189,H189,I189,J189,K189,L189,M189)/(1-Inserimento!J189)))</f>
        <v/>
      </c>
      <c r="S189" s="13">
        <f>IF(P189="","",IF(P189&gt;=Parametri!$C$29,"OK",IF(P189&gt;=Parametri!$C$30,"ATTENZIONE","CRITICO")))</f>
        <v/>
      </c>
      <c r="T189" s="29">
        <f>IF(Inserimento!T189="","",TODAY()-Inserimento!T189)</f>
        <v/>
      </c>
      <c r="U189" s="13">
        <f>IF(S189="","",IF(AND(S189="CRITICO",T189&gt;Parametri!$C$31),"RIORDINO",IF(T189&gt;Parametri!$C$31,"VERIFICA","")))</f>
        <v/>
      </c>
    </row>
    <row r="190" ht="18" customHeight="1">
      <c r="A190" s="8">
        <f>IF(Inserimento!A190="","",Inserimento!A190)</f>
        <v/>
      </c>
      <c r="B190" s="8">
        <f>IF(Inserimento!C190="","",Inserimento!C190)</f>
        <v/>
      </c>
      <c r="C190" s="8">
        <f>IF(Inserimento!D190="","",Inserimento!D190)</f>
        <v/>
      </c>
      <c r="D190" s="30">
        <f>IF(Inserimento!H190="","",Inserimento!H190)</f>
        <v/>
      </c>
      <c r="E190" s="30">
        <f>IF(Inserimento!H190="","",IF(Inserimento!I190="22%",Inserimento!H190/1.22,IF(Inserimento!I190="10%",Inserimento!H190/1.10,IF(Inserimento!I190="4%",Inserimento!H190/1.04,Inserimento!H190))))</f>
        <v/>
      </c>
      <c r="F190" s="30">
        <f>IF(Inserimento!G190="","",Inserimento!G190)</f>
        <v/>
      </c>
      <c r="G190" s="30">
        <f>IF(E190="","",E190*Inserimento!J190)</f>
        <v/>
      </c>
      <c r="H190" s="30">
        <f>IF(Inserimento!K190="","",Inserimento!K190)</f>
        <v/>
      </c>
      <c r="I190" s="30">
        <f>IF(Inserimento!L190="","",Inserimento!L190)</f>
        <v/>
      </c>
      <c r="J190" s="30">
        <f>IF(Inserimento!M190="","",Inserimento!M190)</f>
        <v/>
      </c>
      <c r="K190" s="30">
        <f>IF(Inserimento!N190="","",Inserimento!N190)</f>
        <v/>
      </c>
      <c r="L190" s="30">
        <f>IF(Inserimento!O190="","",Inserimento!O190)</f>
        <v/>
      </c>
      <c r="M190" s="30">
        <f>IF(Inserimento!P190="","",Inserimento!P190)</f>
        <v/>
      </c>
      <c r="N190" s="30">
        <f>IF(A190="","",SUM(F190,G190,H190,I190,J190,K190,L190,M190))</f>
        <v/>
      </c>
      <c r="O190" s="30">
        <f>IF(E190="","",E190-N190)</f>
        <v/>
      </c>
      <c r="P190" s="31">
        <f>IF(E190=0,"",IF(E190="","",O190/E190))</f>
        <v/>
      </c>
      <c r="Q190" s="30">
        <f>IF(O190="","",O190*Inserimento!Q190)</f>
        <v/>
      </c>
      <c r="R190" s="30">
        <f>IF(1-Inserimento!J190=0,"",IF(N190="","",SUM(F190,H190,I190,J190,K190,L190,M190)/(1-Inserimento!J190)))</f>
        <v/>
      </c>
      <c r="S190" s="8">
        <f>IF(P190="","",IF(P190&gt;=Parametri!$C$29,"OK",IF(P190&gt;=Parametri!$C$30,"ATTENZIONE","CRITICO")))</f>
        <v/>
      </c>
      <c r="T190" s="32">
        <f>IF(Inserimento!T190="","",TODAY()-Inserimento!T190)</f>
        <v/>
      </c>
      <c r="U190" s="8">
        <f>IF(S190="","",IF(AND(S190="CRITICO",T190&gt;Parametri!$C$31),"RIORDINO",IF(T190&gt;Parametri!$C$31,"VERIFICA","")))</f>
        <v/>
      </c>
    </row>
    <row r="191" ht="18" customHeight="1">
      <c r="A191" s="13">
        <f>IF(Inserimento!A191="","",Inserimento!A191)</f>
        <v/>
      </c>
      <c r="B191" s="13">
        <f>IF(Inserimento!C191="","",Inserimento!C191)</f>
        <v/>
      </c>
      <c r="C191" s="13">
        <f>IF(Inserimento!D191="","",Inserimento!D191)</f>
        <v/>
      </c>
      <c r="D191" s="27">
        <f>IF(Inserimento!H191="","",Inserimento!H191)</f>
        <v/>
      </c>
      <c r="E191" s="27">
        <f>IF(Inserimento!H191="","",IF(Inserimento!I191="22%",Inserimento!H191/1.22,IF(Inserimento!I191="10%",Inserimento!H191/1.10,IF(Inserimento!I191="4%",Inserimento!H191/1.04,Inserimento!H191))))</f>
        <v/>
      </c>
      <c r="F191" s="27">
        <f>IF(Inserimento!G191="","",Inserimento!G191)</f>
        <v/>
      </c>
      <c r="G191" s="27">
        <f>IF(E191="","",E191*Inserimento!J191)</f>
        <v/>
      </c>
      <c r="H191" s="27">
        <f>IF(Inserimento!K191="","",Inserimento!K191)</f>
        <v/>
      </c>
      <c r="I191" s="27">
        <f>IF(Inserimento!L191="","",Inserimento!L191)</f>
        <v/>
      </c>
      <c r="J191" s="27">
        <f>IF(Inserimento!M191="","",Inserimento!M191)</f>
        <v/>
      </c>
      <c r="K191" s="27">
        <f>IF(Inserimento!N191="","",Inserimento!N191)</f>
        <v/>
      </c>
      <c r="L191" s="27">
        <f>IF(Inserimento!O191="","",Inserimento!O191)</f>
        <v/>
      </c>
      <c r="M191" s="27">
        <f>IF(Inserimento!P191="","",Inserimento!P191)</f>
        <v/>
      </c>
      <c r="N191" s="27">
        <f>IF(A191="","",SUM(F191,G191,H191,I191,J191,K191,L191,M191))</f>
        <v/>
      </c>
      <c r="O191" s="27">
        <f>IF(E191="","",E191-N191)</f>
        <v/>
      </c>
      <c r="P191" s="28">
        <f>IF(E191=0,"",IF(E191="","",O191/E191))</f>
        <v/>
      </c>
      <c r="Q191" s="27">
        <f>IF(O191="","",O191*Inserimento!Q191)</f>
        <v/>
      </c>
      <c r="R191" s="27">
        <f>IF(1-Inserimento!J191=0,"",IF(N191="","",SUM(F191,H191,I191,J191,K191,L191,M191)/(1-Inserimento!J191)))</f>
        <v/>
      </c>
      <c r="S191" s="13">
        <f>IF(P191="","",IF(P191&gt;=Parametri!$C$29,"OK",IF(P191&gt;=Parametri!$C$30,"ATTENZIONE","CRITICO")))</f>
        <v/>
      </c>
      <c r="T191" s="29">
        <f>IF(Inserimento!T191="","",TODAY()-Inserimento!T191)</f>
        <v/>
      </c>
      <c r="U191" s="13">
        <f>IF(S191="","",IF(AND(S191="CRITICO",T191&gt;Parametri!$C$31),"RIORDINO",IF(T191&gt;Parametri!$C$31,"VERIFICA","")))</f>
        <v/>
      </c>
    </row>
    <row r="192" ht="18" customHeight="1">
      <c r="A192" s="8">
        <f>IF(Inserimento!A192="","",Inserimento!A192)</f>
        <v/>
      </c>
      <c r="B192" s="8">
        <f>IF(Inserimento!C192="","",Inserimento!C192)</f>
        <v/>
      </c>
      <c r="C192" s="8">
        <f>IF(Inserimento!D192="","",Inserimento!D192)</f>
        <v/>
      </c>
      <c r="D192" s="30">
        <f>IF(Inserimento!H192="","",Inserimento!H192)</f>
        <v/>
      </c>
      <c r="E192" s="30">
        <f>IF(Inserimento!H192="","",IF(Inserimento!I192="22%",Inserimento!H192/1.22,IF(Inserimento!I192="10%",Inserimento!H192/1.10,IF(Inserimento!I192="4%",Inserimento!H192/1.04,Inserimento!H192))))</f>
        <v/>
      </c>
      <c r="F192" s="30">
        <f>IF(Inserimento!G192="","",Inserimento!G192)</f>
        <v/>
      </c>
      <c r="G192" s="30">
        <f>IF(E192="","",E192*Inserimento!J192)</f>
        <v/>
      </c>
      <c r="H192" s="30">
        <f>IF(Inserimento!K192="","",Inserimento!K192)</f>
        <v/>
      </c>
      <c r="I192" s="30">
        <f>IF(Inserimento!L192="","",Inserimento!L192)</f>
        <v/>
      </c>
      <c r="J192" s="30">
        <f>IF(Inserimento!M192="","",Inserimento!M192)</f>
        <v/>
      </c>
      <c r="K192" s="30">
        <f>IF(Inserimento!N192="","",Inserimento!N192)</f>
        <v/>
      </c>
      <c r="L192" s="30">
        <f>IF(Inserimento!O192="","",Inserimento!O192)</f>
        <v/>
      </c>
      <c r="M192" s="30">
        <f>IF(Inserimento!P192="","",Inserimento!P192)</f>
        <v/>
      </c>
      <c r="N192" s="30">
        <f>IF(A192="","",SUM(F192,G192,H192,I192,J192,K192,L192,M192))</f>
        <v/>
      </c>
      <c r="O192" s="30">
        <f>IF(E192="","",E192-N192)</f>
        <v/>
      </c>
      <c r="P192" s="31">
        <f>IF(E192=0,"",IF(E192="","",O192/E192))</f>
        <v/>
      </c>
      <c r="Q192" s="30">
        <f>IF(O192="","",O192*Inserimento!Q192)</f>
        <v/>
      </c>
      <c r="R192" s="30">
        <f>IF(1-Inserimento!J192=0,"",IF(N192="","",SUM(F192,H192,I192,J192,K192,L192,M192)/(1-Inserimento!J192)))</f>
        <v/>
      </c>
      <c r="S192" s="8">
        <f>IF(P192="","",IF(P192&gt;=Parametri!$C$29,"OK",IF(P192&gt;=Parametri!$C$30,"ATTENZIONE","CRITICO")))</f>
        <v/>
      </c>
      <c r="T192" s="32">
        <f>IF(Inserimento!T192="","",TODAY()-Inserimento!T192)</f>
        <v/>
      </c>
      <c r="U192" s="8">
        <f>IF(S192="","",IF(AND(S192="CRITICO",T192&gt;Parametri!$C$31),"RIORDINO",IF(T192&gt;Parametri!$C$31,"VERIFICA","")))</f>
        <v/>
      </c>
    </row>
    <row r="193" ht="18" customHeight="1">
      <c r="A193" s="13">
        <f>IF(Inserimento!A193="","",Inserimento!A193)</f>
        <v/>
      </c>
      <c r="B193" s="13">
        <f>IF(Inserimento!C193="","",Inserimento!C193)</f>
        <v/>
      </c>
      <c r="C193" s="13">
        <f>IF(Inserimento!D193="","",Inserimento!D193)</f>
        <v/>
      </c>
      <c r="D193" s="27">
        <f>IF(Inserimento!H193="","",Inserimento!H193)</f>
        <v/>
      </c>
      <c r="E193" s="27">
        <f>IF(Inserimento!H193="","",IF(Inserimento!I193="22%",Inserimento!H193/1.22,IF(Inserimento!I193="10%",Inserimento!H193/1.10,IF(Inserimento!I193="4%",Inserimento!H193/1.04,Inserimento!H193))))</f>
        <v/>
      </c>
      <c r="F193" s="27">
        <f>IF(Inserimento!G193="","",Inserimento!G193)</f>
        <v/>
      </c>
      <c r="G193" s="27">
        <f>IF(E193="","",E193*Inserimento!J193)</f>
        <v/>
      </c>
      <c r="H193" s="27">
        <f>IF(Inserimento!K193="","",Inserimento!K193)</f>
        <v/>
      </c>
      <c r="I193" s="27">
        <f>IF(Inserimento!L193="","",Inserimento!L193)</f>
        <v/>
      </c>
      <c r="J193" s="27">
        <f>IF(Inserimento!M193="","",Inserimento!M193)</f>
        <v/>
      </c>
      <c r="K193" s="27">
        <f>IF(Inserimento!N193="","",Inserimento!N193)</f>
        <v/>
      </c>
      <c r="L193" s="27">
        <f>IF(Inserimento!O193="","",Inserimento!O193)</f>
        <v/>
      </c>
      <c r="M193" s="27">
        <f>IF(Inserimento!P193="","",Inserimento!P193)</f>
        <v/>
      </c>
      <c r="N193" s="27">
        <f>IF(A193="","",SUM(F193,G193,H193,I193,J193,K193,L193,M193))</f>
        <v/>
      </c>
      <c r="O193" s="27">
        <f>IF(E193="","",E193-N193)</f>
        <v/>
      </c>
      <c r="P193" s="28">
        <f>IF(E193=0,"",IF(E193="","",O193/E193))</f>
        <v/>
      </c>
      <c r="Q193" s="27">
        <f>IF(O193="","",O193*Inserimento!Q193)</f>
        <v/>
      </c>
      <c r="R193" s="27">
        <f>IF(1-Inserimento!J193=0,"",IF(N193="","",SUM(F193,H193,I193,J193,K193,L193,M193)/(1-Inserimento!J193)))</f>
        <v/>
      </c>
      <c r="S193" s="13">
        <f>IF(P193="","",IF(P193&gt;=Parametri!$C$29,"OK",IF(P193&gt;=Parametri!$C$30,"ATTENZIONE","CRITICO")))</f>
        <v/>
      </c>
      <c r="T193" s="29">
        <f>IF(Inserimento!T193="","",TODAY()-Inserimento!T193)</f>
        <v/>
      </c>
      <c r="U193" s="13">
        <f>IF(S193="","",IF(AND(S193="CRITICO",T193&gt;Parametri!$C$31),"RIORDINO",IF(T193&gt;Parametri!$C$31,"VERIFICA","")))</f>
        <v/>
      </c>
    </row>
    <row r="194" ht="18" customHeight="1">
      <c r="A194" s="8">
        <f>IF(Inserimento!A194="","",Inserimento!A194)</f>
        <v/>
      </c>
      <c r="B194" s="8">
        <f>IF(Inserimento!C194="","",Inserimento!C194)</f>
        <v/>
      </c>
      <c r="C194" s="8">
        <f>IF(Inserimento!D194="","",Inserimento!D194)</f>
        <v/>
      </c>
      <c r="D194" s="30">
        <f>IF(Inserimento!H194="","",Inserimento!H194)</f>
        <v/>
      </c>
      <c r="E194" s="30">
        <f>IF(Inserimento!H194="","",IF(Inserimento!I194="22%",Inserimento!H194/1.22,IF(Inserimento!I194="10%",Inserimento!H194/1.10,IF(Inserimento!I194="4%",Inserimento!H194/1.04,Inserimento!H194))))</f>
        <v/>
      </c>
      <c r="F194" s="30">
        <f>IF(Inserimento!G194="","",Inserimento!G194)</f>
        <v/>
      </c>
      <c r="G194" s="30">
        <f>IF(E194="","",E194*Inserimento!J194)</f>
        <v/>
      </c>
      <c r="H194" s="30">
        <f>IF(Inserimento!K194="","",Inserimento!K194)</f>
        <v/>
      </c>
      <c r="I194" s="30">
        <f>IF(Inserimento!L194="","",Inserimento!L194)</f>
        <v/>
      </c>
      <c r="J194" s="30">
        <f>IF(Inserimento!M194="","",Inserimento!M194)</f>
        <v/>
      </c>
      <c r="K194" s="30">
        <f>IF(Inserimento!N194="","",Inserimento!N194)</f>
        <v/>
      </c>
      <c r="L194" s="30">
        <f>IF(Inserimento!O194="","",Inserimento!O194)</f>
        <v/>
      </c>
      <c r="M194" s="30">
        <f>IF(Inserimento!P194="","",Inserimento!P194)</f>
        <v/>
      </c>
      <c r="N194" s="30">
        <f>IF(A194="","",SUM(F194,G194,H194,I194,J194,K194,L194,M194))</f>
        <v/>
      </c>
      <c r="O194" s="30">
        <f>IF(E194="","",E194-N194)</f>
        <v/>
      </c>
      <c r="P194" s="31">
        <f>IF(E194=0,"",IF(E194="","",O194/E194))</f>
        <v/>
      </c>
      <c r="Q194" s="30">
        <f>IF(O194="","",O194*Inserimento!Q194)</f>
        <v/>
      </c>
      <c r="R194" s="30">
        <f>IF(1-Inserimento!J194=0,"",IF(N194="","",SUM(F194,H194,I194,J194,K194,L194,M194)/(1-Inserimento!J194)))</f>
        <v/>
      </c>
      <c r="S194" s="8">
        <f>IF(P194="","",IF(P194&gt;=Parametri!$C$29,"OK",IF(P194&gt;=Parametri!$C$30,"ATTENZIONE","CRITICO")))</f>
        <v/>
      </c>
      <c r="T194" s="32">
        <f>IF(Inserimento!T194="","",TODAY()-Inserimento!T194)</f>
        <v/>
      </c>
      <c r="U194" s="8">
        <f>IF(S194="","",IF(AND(S194="CRITICO",T194&gt;Parametri!$C$31),"RIORDINO",IF(T194&gt;Parametri!$C$31,"VERIFICA","")))</f>
        <v/>
      </c>
    </row>
    <row r="195" ht="18" customHeight="1">
      <c r="A195" s="13">
        <f>IF(Inserimento!A195="","",Inserimento!A195)</f>
        <v/>
      </c>
      <c r="B195" s="13">
        <f>IF(Inserimento!C195="","",Inserimento!C195)</f>
        <v/>
      </c>
      <c r="C195" s="13">
        <f>IF(Inserimento!D195="","",Inserimento!D195)</f>
        <v/>
      </c>
      <c r="D195" s="27">
        <f>IF(Inserimento!H195="","",Inserimento!H195)</f>
        <v/>
      </c>
      <c r="E195" s="27">
        <f>IF(Inserimento!H195="","",IF(Inserimento!I195="22%",Inserimento!H195/1.22,IF(Inserimento!I195="10%",Inserimento!H195/1.10,IF(Inserimento!I195="4%",Inserimento!H195/1.04,Inserimento!H195))))</f>
        <v/>
      </c>
      <c r="F195" s="27">
        <f>IF(Inserimento!G195="","",Inserimento!G195)</f>
        <v/>
      </c>
      <c r="G195" s="27">
        <f>IF(E195="","",E195*Inserimento!J195)</f>
        <v/>
      </c>
      <c r="H195" s="27">
        <f>IF(Inserimento!K195="","",Inserimento!K195)</f>
        <v/>
      </c>
      <c r="I195" s="27">
        <f>IF(Inserimento!L195="","",Inserimento!L195)</f>
        <v/>
      </c>
      <c r="J195" s="27">
        <f>IF(Inserimento!M195="","",Inserimento!M195)</f>
        <v/>
      </c>
      <c r="K195" s="27">
        <f>IF(Inserimento!N195="","",Inserimento!N195)</f>
        <v/>
      </c>
      <c r="L195" s="27">
        <f>IF(Inserimento!O195="","",Inserimento!O195)</f>
        <v/>
      </c>
      <c r="M195" s="27">
        <f>IF(Inserimento!P195="","",Inserimento!P195)</f>
        <v/>
      </c>
      <c r="N195" s="27">
        <f>IF(A195="","",SUM(F195,G195,H195,I195,J195,K195,L195,M195))</f>
        <v/>
      </c>
      <c r="O195" s="27">
        <f>IF(E195="","",E195-N195)</f>
        <v/>
      </c>
      <c r="P195" s="28">
        <f>IF(E195=0,"",IF(E195="","",O195/E195))</f>
        <v/>
      </c>
      <c r="Q195" s="27">
        <f>IF(O195="","",O195*Inserimento!Q195)</f>
        <v/>
      </c>
      <c r="R195" s="27">
        <f>IF(1-Inserimento!J195=0,"",IF(N195="","",SUM(F195,H195,I195,J195,K195,L195,M195)/(1-Inserimento!J195)))</f>
        <v/>
      </c>
      <c r="S195" s="13">
        <f>IF(P195="","",IF(P195&gt;=Parametri!$C$29,"OK",IF(P195&gt;=Parametri!$C$30,"ATTENZIONE","CRITICO")))</f>
        <v/>
      </c>
      <c r="T195" s="29">
        <f>IF(Inserimento!T195="","",TODAY()-Inserimento!T195)</f>
        <v/>
      </c>
      <c r="U195" s="13">
        <f>IF(S195="","",IF(AND(S195="CRITICO",T195&gt;Parametri!$C$31),"RIORDINO",IF(T195&gt;Parametri!$C$31,"VERIFICA","")))</f>
        <v/>
      </c>
    </row>
    <row r="196" ht="18" customHeight="1">
      <c r="A196" s="8">
        <f>IF(Inserimento!A196="","",Inserimento!A196)</f>
        <v/>
      </c>
      <c r="B196" s="8">
        <f>IF(Inserimento!C196="","",Inserimento!C196)</f>
        <v/>
      </c>
      <c r="C196" s="8">
        <f>IF(Inserimento!D196="","",Inserimento!D196)</f>
        <v/>
      </c>
      <c r="D196" s="30">
        <f>IF(Inserimento!H196="","",Inserimento!H196)</f>
        <v/>
      </c>
      <c r="E196" s="30">
        <f>IF(Inserimento!H196="","",IF(Inserimento!I196="22%",Inserimento!H196/1.22,IF(Inserimento!I196="10%",Inserimento!H196/1.10,IF(Inserimento!I196="4%",Inserimento!H196/1.04,Inserimento!H196))))</f>
        <v/>
      </c>
      <c r="F196" s="30">
        <f>IF(Inserimento!G196="","",Inserimento!G196)</f>
        <v/>
      </c>
      <c r="G196" s="30">
        <f>IF(E196="","",E196*Inserimento!J196)</f>
        <v/>
      </c>
      <c r="H196" s="30">
        <f>IF(Inserimento!K196="","",Inserimento!K196)</f>
        <v/>
      </c>
      <c r="I196" s="30">
        <f>IF(Inserimento!L196="","",Inserimento!L196)</f>
        <v/>
      </c>
      <c r="J196" s="30">
        <f>IF(Inserimento!M196="","",Inserimento!M196)</f>
        <v/>
      </c>
      <c r="K196" s="30">
        <f>IF(Inserimento!N196="","",Inserimento!N196)</f>
        <v/>
      </c>
      <c r="L196" s="30">
        <f>IF(Inserimento!O196="","",Inserimento!O196)</f>
        <v/>
      </c>
      <c r="M196" s="30">
        <f>IF(Inserimento!P196="","",Inserimento!P196)</f>
        <v/>
      </c>
      <c r="N196" s="30">
        <f>IF(A196="","",SUM(F196,G196,H196,I196,J196,K196,L196,M196))</f>
        <v/>
      </c>
      <c r="O196" s="30">
        <f>IF(E196="","",E196-N196)</f>
        <v/>
      </c>
      <c r="P196" s="31">
        <f>IF(E196=0,"",IF(E196="","",O196/E196))</f>
        <v/>
      </c>
      <c r="Q196" s="30">
        <f>IF(O196="","",O196*Inserimento!Q196)</f>
        <v/>
      </c>
      <c r="R196" s="30">
        <f>IF(1-Inserimento!J196=0,"",IF(N196="","",SUM(F196,H196,I196,J196,K196,L196,M196)/(1-Inserimento!J196)))</f>
        <v/>
      </c>
      <c r="S196" s="8">
        <f>IF(P196="","",IF(P196&gt;=Parametri!$C$29,"OK",IF(P196&gt;=Parametri!$C$30,"ATTENZIONE","CRITICO")))</f>
        <v/>
      </c>
      <c r="T196" s="32">
        <f>IF(Inserimento!T196="","",TODAY()-Inserimento!T196)</f>
        <v/>
      </c>
      <c r="U196" s="8">
        <f>IF(S196="","",IF(AND(S196="CRITICO",T196&gt;Parametri!$C$31),"RIORDINO",IF(T196&gt;Parametri!$C$31,"VERIFICA","")))</f>
        <v/>
      </c>
    </row>
    <row r="197" ht="18" customHeight="1">
      <c r="A197" s="13">
        <f>IF(Inserimento!A197="","",Inserimento!A197)</f>
        <v/>
      </c>
      <c r="B197" s="13">
        <f>IF(Inserimento!C197="","",Inserimento!C197)</f>
        <v/>
      </c>
      <c r="C197" s="13">
        <f>IF(Inserimento!D197="","",Inserimento!D197)</f>
        <v/>
      </c>
      <c r="D197" s="27">
        <f>IF(Inserimento!H197="","",Inserimento!H197)</f>
        <v/>
      </c>
      <c r="E197" s="27">
        <f>IF(Inserimento!H197="","",IF(Inserimento!I197="22%",Inserimento!H197/1.22,IF(Inserimento!I197="10%",Inserimento!H197/1.10,IF(Inserimento!I197="4%",Inserimento!H197/1.04,Inserimento!H197))))</f>
        <v/>
      </c>
      <c r="F197" s="27">
        <f>IF(Inserimento!G197="","",Inserimento!G197)</f>
        <v/>
      </c>
      <c r="G197" s="27">
        <f>IF(E197="","",E197*Inserimento!J197)</f>
        <v/>
      </c>
      <c r="H197" s="27">
        <f>IF(Inserimento!K197="","",Inserimento!K197)</f>
        <v/>
      </c>
      <c r="I197" s="27">
        <f>IF(Inserimento!L197="","",Inserimento!L197)</f>
        <v/>
      </c>
      <c r="J197" s="27">
        <f>IF(Inserimento!M197="","",Inserimento!M197)</f>
        <v/>
      </c>
      <c r="K197" s="27">
        <f>IF(Inserimento!N197="","",Inserimento!N197)</f>
        <v/>
      </c>
      <c r="L197" s="27">
        <f>IF(Inserimento!O197="","",Inserimento!O197)</f>
        <v/>
      </c>
      <c r="M197" s="27">
        <f>IF(Inserimento!P197="","",Inserimento!P197)</f>
        <v/>
      </c>
      <c r="N197" s="27">
        <f>IF(A197="","",SUM(F197,G197,H197,I197,J197,K197,L197,M197))</f>
        <v/>
      </c>
      <c r="O197" s="27">
        <f>IF(E197="","",E197-N197)</f>
        <v/>
      </c>
      <c r="P197" s="28">
        <f>IF(E197=0,"",IF(E197="","",O197/E197))</f>
        <v/>
      </c>
      <c r="Q197" s="27">
        <f>IF(O197="","",O197*Inserimento!Q197)</f>
        <v/>
      </c>
      <c r="R197" s="27">
        <f>IF(1-Inserimento!J197=0,"",IF(N197="","",SUM(F197,H197,I197,J197,K197,L197,M197)/(1-Inserimento!J197)))</f>
        <v/>
      </c>
      <c r="S197" s="13">
        <f>IF(P197="","",IF(P197&gt;=Parametri!$C$29,"OK",IF(P197&gt;=Parametri!$C$30,"ATTENZIONE","CRITICO")))</f>
        <v/>
      </c>
      <c r="T197" s="29">
        <f>IF(Inserimento!T197="","",TODAY()-Inserimento!T197)</f>
        <v/>
      </c>
      <c r="U197" s="13">
        <f>IF(S197="","",IF(AND(S197="CRITICO",T197&gt;Parametri!$C$31),"RIORDINO",IF(T197&gt;Parametri!$C$31,"VERIFICA","")))</f>
        <v/>
      </c>
    </row>
    <row r="198" ht="18" customHeight="1">
      <c r="A198" s="8">
        <f>IF(Inserimento!A198="","",Inserimento!A198)</f>
        <v/>
      </c>
      <c r="B198" s="8">
        <f>IF(Inserimento!C198="","",Inserimento!C198)</f>
        <v/>
      </c>
      <c r="C198" s="8">
        <f>IF(Inserimento!D198="","",Inserimento!D198)</f>
        <v/>
      </c>
      <c r="D198" s="30">
        <f>IF(Inserimento!H198="","",Inserimento!H198)</f>
        <v/>
      </c>
      <c r="E198" s="30">
        <f>IF(Inserimento!H198="","",IF(Inserimento!I198="22%",Inserimento!H198/1.22,IF(Inserimento!I198="10%",Inserimento!H198/1.10,IF(Inserimento!I198="4%",Inserimento!H198/1.04,Inserimento!H198))))</f>
        <v/>
      </c>
      <c r="F198" s="30">
        <f>IF(Inserimento!G198="","",Inserimento!G198)</f>
        <v/>
      </c>
      <c r="G198" s="30">
        <f>IF(E198="","",E198*Inserimento!J198)</f>
        <v/>
      </c>
      <c r="H198" s="30">
        <f>IF(Inserimento!K198="","",Inserimento!K198)</f>
        <v/>
      </c>
      <c r="I198" s="30">
        <f>IF(Inserimento!L198="","",Inserimento!L198)</f>
        <v/>
      </c>
      <c r="J198" s="30">
        <f>IF(Inserimento!M198="","",Inserimento!M198)</f>
        <v/>
      </c>
      <c r="K198" s="30">
        <f>IF(Inserimento!N198="","",Inserimento!N198)</f>
        <v/>
      </c>
      <c r="L198" s="30">
        <f>IF(Inserimento!O198="","",Inserimento!O198)</f>
        <v/>
      </c>
      <c r="M198" s="30">
        <f>IF(Inserimento!P198="","",Inserimento!P198)</f>
        <v/>
      </c>
      <c r="N198" s="30">
        <f>IF(A198="","",SUM(F198,G198,H198,I198,J198,K198,L198,M198))</f>
        <v/>
      </c>
      <c r="O198" s="30">
        <f>IF(E198="","",E198-N198)</f>
        <v/>
      </c>
      <c r="P198" s="31">
        <f>IF(E198=0,"",IF(E198="","",O198/E198))</f>
        <v/>
      </c>
      <c r="Q198" s="30">
        <f>IF(O198="","",O198*Inserimento!Q198)</f>
        <v/>
      </c>
      <c r="R198" s="30">
        <f>IF(1-Inserimento!J198=0,"",IF(N198="","",SUM(F198,H198,I198,J198,K198,L198,M198)/(1-Inserimento!J198)))</f>
        <v/>
      </c>
      <c r="S198" s="8">
        <f>IF(P198="","",IF(P198&gt;=Parametri!$C$29,"OK",IF(P198&gt;=Parametri!$C$30,"ATTENZIONE","CRITICO")))</f>
        <v/>
      </c>
      <c r="T198" s="32">
        <f>IF(Inserimento!T198="","",TODAY()-Inserimento!T198)</f>
        <v/>
      </c>
      <c r="U198" s="8">
        <f>IF(S198="","",IF(AND(S198="CRITICO",T198&gt;Parametri!$C$31),"RIORDINO",IF(T198&gt;Parametri!$C$31,"VERIFICA","")))</f>
        <v/>
      </c>
    </row>
    <row r="199" ht="18" customHeight="1">
      <c r="A199" s="13">
        <f>IF(Inserimento!A199="","",Inserimento!A199)</f>
        <v/>
      </c>
      <c r="B199" s="13">
        <f>IF(Inserimento!C199="","",Inserimento!C199)</f>
        <v/>
      </c>
      <c r="C199" s="13">
        <f>IF(Inserimento!D199="","",Inserimento!D199)</f>
        <v/>
      </c>
      <c r="D199" s="27">
        <f>IF(Inserimento!H199="","",Inserimento!H199)</f>
        <v/>
      </c>
      <c r="E199" s="27">
        <f>IF(Inserimento!H199="","",IF(Inserimento!I199="22%",Inserimento!H199/1.22,IF(Inserimento!I199="10%",Inserimento!H199/1.10,IF(Inserimento!I199="4%",Inserimento!H199/1.04,Inserimento!H199))))</f>
        <v/>
      </c>
      <c r="F199" s="27">
        <f>IF(Inserimento!G199="","",Inserimento!G199)</f>
        <v/>
      </c>
      <c r="G199" s="27">
        <f>IF(E199="","",E199*Inserimento!J199)</f>
        <v/>
      </c>
      <c r="H199" s="27">
        <f>IF(Inserimento!K199="","",Inserimento!K199)</f>
        <v/>
      </c>
      <c r="I199" s="27">
        <f>IF(Inserimento!L199="","",Inserimento!L199)</f>
        <v/>
      </c>
      <c r="J199" s="27">
        <f>IF(Inserimento!M199="","",Inserimento!M199)</f>
        <v/>
      </c>
      <c r="K199" s="27">
        <f>IF(Inserimento!N199="","",Inserimento!N199)</f>
        <v/>
      </c>
      <c r="L199" s="27">
        <f>IF(Inserimento!O199="","",Inserimento!O199)</f>
        <v/>
      </c>
      <c r="M199" s="27">
        <f>IF(Inserimento!P199="","",Inserimento!P199)</f>
        <v/>
      </c>
      <c r="N199" s="27">
        <f>IF(A199="","",SUM(F199,G199,H199,I199,J199,K199,L199,M199))</f>
        <v/>
      </c>
      <c r="O199" s="27">
        <f>IF(E199="","",E199-N199)</f>
        <v/>
      </c>
      <c r="P199" s="28">
        <f>IF(E199=0,"",IF(E199="","",O199/E199))</f>
        <v/>
      </c>
      <c r="Q199" s="27">
        <f>IF(O199="","",O199*Inserimento!Q199)</f>
        <v/>
      </c>
      <c r="R199" s="27">
        <f>IF(1-Inserimento!J199=0,"",IF(N199="","",SUM(F199,H199,I199,J199,K199,L199,M199)/(1-Inserimento!J199)))</f>
        <v/>
      </c>
      <c r="S199" s="13">
        <f>IF(P199="","",IF(P199&gt;=Parametri!$C$29,"OK",IF(P199&gt;=Parametri!$C$30,"ATTENZIONE","CRITICO")))</f>
        <v/>
      </c>
      <c r="T199" s="29">
        <f>IF(Inserimento!T199="","",TODAY()-Inserimento!T199)</f>
        <v/>
      </c>
      <c r="U199" s="13">
        <f>IF(S199="","",IF(AND(S199="CRITICO",T199&gt;Parametri!$C$31),"RIORDINO",IF(T199&gt;Parametri!$C$31,"VERIFICA","")))</f>
        <v/>
      </c>
    </row>
    <row r="200" ht="18" customHeight="1">
      <c r="A200" s="8">
        <f>IF(Inserimento!A200="","",Inserimento!A200)</f>
        <v/>
      </c>
      <c r="B200" s="8">
        <f>IF(Inserimento!C200="","",Inserimento!C200)</f>
        <v/>
      </c>
      <c r="C200" s="8">
        <f>IF(Inserimento!D200="","",Inserimento!D200)</f>
        <v/>
      </c>
      <c r="D200" s="30">
        <f>IF(Inserimento!H200="","",Inserimento!H200)</f>
        <v/>
      </c>
      <c r="E200" s="30">
        <f>IF(Inserimento!H200="","",IF(Inserimento!I200="22%",Inserimento!H200/1.22,IF(Inserimento!I200="10%",Inserimento!H200/1.10,IF(Inserimento!I200="4%",Inserimento!H200/1.04,Inserimento!H200))))</f>
        <v/>
      </c>
      <c r="F200" s="30">
        <f>IF(Inserimento!G200="","",Inserimento!G200)</f>
        <v/>
      </c>
      <c r="G200" s="30">
        <f>IF(E200="","",E200*Inserimento!J200)</f>
        <v/>
      </c>
      <c r="H200" s="30">
        <f>IF(Inserimento!K200="","",Inserimento!K200)</f>
        <v/>
      </c>
      <c r="I200" s="30">
        <f>IF(Inserimento!L200="","",Inserimento!L200)</f>
        <v/>
      </c>
      <c r="J200" s="30">
        <f>IF(Inserimento!M200="","",Inserimento!M200)</f>
        <v/>
      </c>
      <c r="K200" s="30">
        <f>IF(Inserimento!N200="","",Inserimento!N200)</f>
        <v/>
      </c>
      <c r="L200" s="30">
        <f>IF(Inserimento!O200="","",Inserimento!O200)</f>
        <v/>
      </c>
      <c r="M200" s="30">
        <f>IF(Inserimento!P200="","",Inserimento!P200)</f>
        <v/>
      </c>
      <c r="N200" s="30">
        <f>IF(A200="","",SUM(F200,G200,H200,I200,J200,K200,L200,M200))</f>
        <v/>
      </c>
      <c r="O200" s="30">
        <f>IF(E200="","",E200-N200)</f>
        <v/>
      </c>
      <c r="P200" s="31">
        <f>IF(E200=0,"",IF(E200="","",O200/E200))</f>
        <v/>
      </c>
      <c r="Q200" s="30">
        <f>IF(O200="","",O200*Inserimento!Q200)</f>
        <v/>
      </c>
      <c r="R200" s="30">
        <f>IF(1-Inserimento!J200=0,"",IF(N200="","",SUM(F200,H200,I200,J200,K200,L200,M200)/(1-Inserimento!J200)))</f>
        <v/>
      </c>
      <c r="S200" s="8">
        <f>IF(P200="","",IF(P200&gt;=Parametri!$C$29,"OK",IF(P200&gt;=Parametri!$C$30,"ATTENZIONE","CRITICO")))</f>
        <v/>
      </c>
      <c r="T200" s="32">
        <f>IF(Inserimento!T200="","",TODAY()-Inserimento!T200)</f>
        <v/>
      </c>
      <c r="U200" s="8">
        <f>IF(S200="","",IF(AND(S200="CRITICO",T200&gt;Parametri!$C$31),"RIORDINO",IF(T200&gt;Parametri!$C$31,"VERIFICA","")))</f>
        <v/>
      </c>
    </row>
    <row r="201" ht="18" customHeight="1">
      <c r="A201" s="13">
        <f>IF(Inserimento!A201="","",Inserimento!A201)</f>
        <v/>
      </c>
      <c r="B201" s="13">
        <f>IF(Inserimento!C201="","",Inserimento!C201)</f>
        <v/>
      </c>
      <c r="C201" s="13">
        <f>IF(Inserimento!D201="","",Inserimento!D201)</f>
        <v/>
      </c>
      <c r="D201" s="27">
        <f>IF(Inserimento!H201="","",Inserimento!H201)</f>
        <v/>
      </c>
      <c r="E201" s="27">
        <f>IF(Inserimento!H201="","",IF(Inserimento!I201="22%",Inserimento!H201/1.22,IF(Inserimento!I201="10%",Inserimento!H201/1.10,IF(Inserimento!I201="4%",Inserimento!H201/1.04,Inserimento!H201))))</f>
        <v/>
      </c>
      <c r="F201" s="27">
        <f>IF(Inserimento!G201="","",Inserimento!G201)</f>
        <v/>
      </c>
      <c r="G201" s="27">
        <f>IF(E201="","",E201*Inserimento!J201)</f>
        <v/>
      </c>
      <c r="H201" s="27">
        <f>IF(Inserimento!K201="","",Inserimento!K201)</f>
        <v/>
      </c>
      <c r="I201" s="27">
        <f>IF(Inserimento!L201="","",Inserimento!L201)</f>
        <v/>
      </c>
      <c r="J201" s="27">
        <f>IF(Inserimento!M201="","",Inserimento!M201)</f>
        <v/>
      </c>
      <c r="K201" s="27">
        <f>IF(Inserimento!N201="","",Inserimento!N201)</f>
        <v/>
      </c>
      <c r="L201" s="27">
        <f>IF(Inserimento!O201="","",Inserimento!O201)</f>
        <v/>
      </c>
      <c r="M201" s="27">
        <f>IF(Inserimento!P201="","",Inserimento!P201)</f>
        <v/>
      </c>
      <c r="N201" s="27">
        <f>IF(A201="","",SUM(F201,G201,H201,I201,J201,K201,L201,M201))</f>
        <v/>
      </c>
      <c r="O201" s="27">
        <f>IF(E201="","",E201-N201)</f>
        <v/>
      </c>
      <c r="P201" s="28">
        <f>IF(E201=0,"",IF(E201="","",O201/E201))</f>
        <v/>
      </c>
      <c r="Q201" s="27">
        <f>IF(O201="","",O201*Inserimento!Q201)</f>
        <v/>
      </c>
      <c r="R201" s="27">
        <f>IF(1-Inserimento!J201=0,"",IF(N201="","",SUM(F201,H201,I201,J201,K201,L201,M201)/(1-Inserimento!J201)))</f>
        <v/>
      </c>
      <c r="S201" s="13">
        <f>IF(P201="","",IF(P201&gt;=Parametri!$C$29,"OK",IF(P201&gt;=Parametri!$C$30,"ATTENZIONE","CRITICO")))</f>
        <v/>
      </c>
      <c r="T201" s="29">
        <f>IF(Inserimento!T201="","",TODAY()-Inserimento!T201)</f>
        <v/>
      </c>
      <c r="U201" s="13">
        <f>IF(S201="","",IF(AND(S201="CRITICO",T201&gt;Parametri!$C$31),"RIORDINO",IF(T201&gt;Parametri!$C$31,"VERIFICA","")))</f>
        <v/>
      </c>
    </row>
    <row r="202" ht="18" customHeight="1">
      <c r="A202" s="8">
        <f>IF(Inserimento!A202="","",Inserimento!A202)</f>
        <v/>
      </c>
      <c r="B202" s="8">
        <f>IF(Inserimento!C202="","",Inserimento!C202)</f>
        <v/>
      </c>
      <c r="C202" s="8">
        <f>IF(Inserimento!D202="","",Inserimento!D202)</f>
        <v/>
      </c>
      <c r="D202" s="30">
        <f>IF(Inserimento!H202="","",Inserimento!H202)</f>
        <v/>
      </c>
      <c r="E202" s="30">
        <f>IF(Inserimento!H202="","",IF(Inserimento!I202="22%",Inserimento!H202/1.22,IF(Inserimento!I202="10%",Inserimento!H202/1.10,IF(Inserimento!I202="4%",Inserimento!H202/1.04,Inserimento!H202))))</f>
        <v/>
      </c>
      <c r="F202" s="30">
        <f>IF(Inserimento!G202="","",Inserimento!G202)</f>
        <v/>
      </c>
      <c r="G202" s="30">
        <f>IF(E202="","",E202*Inserimento!J202)</f>
        <v/>
      </c>
      <c r="H202" s="30">
        <f>IF(Inserimento!K202="","",Inserimento!K202)</f>
        <v/>
      </c>
      <c r="I202" s="30">
        <f>IF(Inserimento!L202="","",Inserimento!L202)</f>
        <v/>
      </c>
      <c r="J202" s="30">
        <f>IF(Inserimento!M202="","",Inserimento!M202)</f>
        <v/>
      </c>
      <c r="K202" s="30">
        <f>IF(Inserimento!N202="","",Inserimento!N202)</f>
        <v/>
      </c>
      <c r="L202" s="30">
        <f>IF(Inserimento!O202="","",Inserimento!O202)</f>
        <v/>
      </c>
      <c r="M202" s="30">
        <f>IF(Inserimento!P202="","",Inserimento!P202)</f>
        <v/>
      </c>
      <c r="N202" s="30">
        <f>IF(A202="","",SUM(F202,G202,H202,I202,J202,K202,L202,M202))</f>
        <v/>
      </c>
      <c r="O202" s="30">
        <f>IF(E202="","",E202-N202)</f>
        <v/>
      </c>
      <c r="P202" s="31">
        <f>IF(E202=0,"",IF(E202="","",O202/E202))</f>
        <v/>
      </c>
      <c r="Q202" s="30">
        <f>IF(O202="","",O202*Inserimento!Q202)</f>
        <v/>
      </c>
      <c r="R202" s="30">
        <f>IF(1-Inserimento!J202=0,"",IF(N202="","",SUM(F202,H202,I202,J202,K202,L202,M202)/(1-Inserimento!J202)))</f>
        <v/>
      </c>
      <c r="S202" s="8">
        <f>IF(P202="","",IF(P202&gt;=Parametri!$C$29,"OK",IF(P202&gt;=Parametri!$C$30,"ATTENZIONE","CRITICO")))</f>
        <v/>
      </c>
      <c r="T202" s="32">
        <f>IF(Inserimento!T202="","",TODAY()-Inserimento!T202)</f>
        <v/>
      </c>
      <c r="U202" s="8">
        <f>IF(S202="","",IF(AND(S202="CRITICO",T202&gt;Parametri!$C$31),"RIORDINO",IF(T202&gt;Parametri!$C$31,"VERIFICA","")))</f>
        <v/>
      </c>
    </row>
    <row r="203" ht="18" customHeight="1">
      <c r="A203" s="13">
        <f>IF(Inserimento!A203="","",Inserimento!A203)</f>
        <v/>
      </c>
      <c r="B203" s="13">
        <f>IF(Inserimento!C203="","",Inserimento!C203)</f>
        <v/>
      </c>
      <c r="C203" s="13">
        <f>IF(Inserimento!D203="","",Inserimento!D203)</f>
        <v/>
      </c>
      <c r="D203" s="27">
        <f>IF(Inserimento!H203="","",Inserimento!H203)</f>
        <v/>
      </c>
      <c r="E203" s="27">
        <f>IF(Inserimento!H203="","",IF(Inserimento!I203="22%",Inserimento!H203/1.22,IF(Inserimento!I203="10%",Inserimento!H203/1.10,IF(Inserimento!I203="4%",Inserimento!H203/1.04,Inserimento!H203))))</f>
        <v/>
      </c>
      <c r="F203" s="27">
        <f>IF(Inserimento!G203="","",Inserimento!G203)</f>
        <v/>
      </c>
      <c r="G203" s="27">
        <f>IF(E203="","",E203*Inserimento!J203)</f>
        <v/>
      </c>
      <c r="H203" s="27">
        <f>IF(Inserimento!K203="","",Inserimento!K203)</f>
        <v/>
      </c>
      <c r="I203" s="27">
        <f>IF(Inserimento!L203="","",Inserimento!L203)</f>
        <v/>
      </c>
      <c r="J203" s="27">
        <f>IF(Inserimento!M203="","",Inserimento!M203)</f>
        <v/>
      </c>
      <c r="K203" s="27">
        <f>IF(Inserimento!N203="","",Inserimento!N203)</f>
        <v/>
      </c>
      <c r="L203" s="27">
        <f>IF(Inserimento!O203="","",Inserimento!O203)</f>
        <v/>
      </c>
      <c r="M203" s="27">
        <f>IF(Inserimento!P203="","",Inserimento!P203)</f>
        <v/>
      </c>
      <c r="N203" s="27">
        <f>IF(A203="","",SUM(F203,G203,H203,I203,J203,K203,L203,M203))</f>
        <v/>
      </c>
      <c r="O203" s="27">
        <f>IF(E203="","",E203-N203)</f>
        <v/>
      </c>
      <c r="P203" s="28">
        <f>IF(E203=0,"",IF(E203="","",O203/E203))</f>
        <v/>
      </c>
      <c r="Q203" s="27">
        <f>IF(O203="","",O203*Inserimento!Q203)</f>
        <v/>
      </c>
      <c r="R203" s="27">
        <f>IF(1-Inserimento!J203=0,"",IF(N203="","",SUM(F203,H203,I203,J203,K203,L203,M203)/(1-Inserimento!J203)))</f>
        <v/>
      </c>
      <c r="S203" s="13">
        <f>IF(P203="","",IF(P203&gt;=Parametri!$C$29,"OK",IF(P203&gt;=Parametri!$C$30,"ATTENZIONE","CRITICO")))</f>
        <v/>
      </c>
      <c r="T203" s="29">
        <f>IF(Inserimento!T203="","",TODAY()-Inserimento!T203)</f>
        <v/>
      </c>
      <c r="U203" s="13">
        <f>IF(S203="","",IF(AND(S203="CRITICO",T203&gt;Parametri!$C$31),"RIORDINO",IF(T203&gt;Parametri!$C$31,"VERIFICA","")))</f>
        <v/>
      </c>
    </row>
    <row r="204" ht="18" customHeight="1">
      <c r="A204" s="8">
        <f>IF(Inserimento!A204="","",Inserimento!A204)</f>
        <v/>
      </c>
      <c r="B204" s="8">
        <f>IF(Inserimento!C204="","",Inserimento!C204)</f>
        <v/>
      </c>
      <c r="C204" s="8">
        <f>IF(Inserimento!D204="","",Inserimento!D204)</f>
        <v/>
      </c>
      <c r="D204" s="30">
        <f>IF(Inserimento!H204="","",Inserimento!H204)</f>
        <v/>
      </c>
      <c r="E204" s="30">
        <f>IF(Inserimento!H204="","",IF(Inserimento!I204="22%",Inserimento!H204/1.22,IF(Inserimento!I204="10%",Inserimento!H204/1.10,IF(Inserimento!I204="4%",Inserimento!H204/1.04,Inserimento!H204))))</f>
        <v/>
      </c>
      <c r="F204" s="30">
        <f>IF(Inserimento!G204="","",Inserimento!G204)</f>
        <v/>
      </c>
      <c r="G204" s="30">
        <f>IF(E204="","",E204*Inserimento!J204)</f>
        <v/>
      </c>
      <c r="H204" s="30">
        <f>IF(Inserimento!K204="","",Inserimento!K204)</f>
        <v/>
      </c>
      <c r="I204" s="30">
        <f>IF(Inserimento!L204="","",Inserimento!L204)</f>
        <v/>
      </c>
      <c r="J204" s="30">
        <f>IF(Inserimento!M204="","",Inserimento!M204)</f>
        <v/>
      </c>
      <c r="K204" s="30">
        <f>IF(Inserimento!N204="","",Inserimento!N204)</f>
        <v/>
      </c>
      <c r="L204" s="30">
        <f>IF(Inserimento!O204="","",Inserimento!O204)</f>
        <v/>
      </c>
      <c r="M204" s="30">
        <f>IF(Inserimento!P204="","",Inserimento!P204)</f>
        <v/>
      </c>
      <c r="N204" s="30">
        <f>IF(A204="","",SUM(F204,G204,H204,I204,J204,K204,L204,M204))</f>
        <v/>
      </c>
      <c r="O204" s="30">
        <f>IF(E204="","",E204-N204)</f>
        <v/>
      </c>
      <c r="P204" s="31">
        <f>IF(E204=0,"",IF(E204="","",O204/E204))</f>
        <v/>
      </c>
      <c r="Q204" s="30">
        <f>IF(O204="","",O204*Inserimento!Q204)</f>
        <v/>
      </c>
      <c r="R204" s="30">
        <f>IF(1-Inserimento!J204=0,"",IF(N204="","",SUM(F204,H204,I204,J204,K204,L204,M204)/(1-Inserimento!J204)))</f>
        <v/>
      </c>
      <c r="S204" s="8">
        <f>IF(P204="","",IF(P204&gt;=Parametri!$C$29,"OK",IF(P204&gt;=Parametri!$C$30,"ATTENZIONE","CRITICO")))</f>
        <v/>
      </c>
      <c r="T204" s="32">
        <f>IF(Inserimento!T204="","",TODAY()-Inserimento!T204)</f>
        <v/>
      </c>
      <c r="U204" s="8">
        <f>IF(S204="","",IF(AND(S204="CRITICO",T204&gt;Parametri!$C$31),"RIORDINO",IF(T204&gt;Parametri!$C$31,"VERIFICA","")))</f>
        <v/>
      </c>
    </row>
    <row r="205" ht="18" customHeight="1">
      <c r="A205" s="13">
        <f>IF(Inserimento!A205="","",Inserimento!A205)</f>
        <v/>
      </c>
      <c r="B205" s="13">
        <f>IF(Inserimento!C205="","",Inserimento!C205)</f>
        <v/>
      </c>
      <c r="C205" s="13">
        <f>IF(Inserimento!D205="","",Inserimento!D205)</f>
        <v/>
      </c>
      <c r="D205" s="27">
        <f>IF(Inserimento!H205="","",Inserimento!H205)</f>
        <v/>
      </c>
      <c r="E205" s="27">
        <f>IF(Inserimento!H205="","",IF(Inserimento!I205="22%",Inserimento!H205/1.22,IF(Inserimento!I205="10%",Inserimento!H205/1.10,IF(Inserimento!I205="4%",Inserimento!H205/1.04,Inserimento!H205))))</f>
        <v/>
      </c>
      <c r="F205" s="27">
        <f>IF(Inserimento!G205="","",Inserimento!G205)</f>
        <v/>
      </c>
      <c r="G205" s="27">
        <f>IF(E205="","",E205*Inserimento!J205)</f>
        <v/>
      </c>
      <c r="H205" s="27">
        <f>IF(Inserimento!K205="","",Inserimento!K205)</f>
        <v/>
      </c>
      <c r="I205" s="27">
        <f>IF(Inserimento!L205="","",Inserimento!L205)</f>
        <v/>
      </c>
      <c r="J205" s="27">
        <f>IF(Inserimento!M205="","",Inserimento!M205)</f>
        <v/>
      </c>
      <c r="K205" s="27">
        <f>IF(Inserimento!N205="","",Inserimento!N205)</f>
        <v/>
      </c>
      <c r="L205" s="27">
        <f>IF(Inserimento!O205="","",Inserimento!O205)</f>
        <v/>
      </c>
      <c r="M205" s="27">
        <f>IF(Inserimento!P205="","",Inserimento!P205)</f>
        <v/>
      </c>
      <c r="N205" s="27">
        <f>IF(A205="","",SUM(F205,G205,H205,I205,J205,K205,L205,M205))</f>
        <v/>
      </c>
      <c r="O205" s="27">
        <f>IF(E205="","",E205-N205)</f>
        <v/>
      </c>
      <c r="P205" s="28">
        <f>IF(E205=0,"",IF(E205="","",O205/E205))</f>
        <v/>
      </c>
      <c r="Q205" s="27">
        <f>IF(O205="","",O205*Inserimento!Q205)</f>
        <v/>
      </c>
      <c r="R205" s="27">
        <f>IF(1-Inserimento!J205=0,"",IF(N205="","",SUM(F205,H205,I205,J205,K205,L205,M205)/(1-Inserimento!J205)))</f>
        <v/>
      </c>
      <c r="S205" s="13">
        <f>IF(P205="","",IF(P205&gt;=Parametri!$C$29,"OK",IF(P205&gt;=Parametri!$C$30,"ATTENZIONE","CRITICO")))</f>
        <v/>
      </c>
      <c r="T205" s="29">
        <f>IF(Inserimento!T205="","",TODAY()-Inserimento!T205)</f>
        <v/>
      </c>
      <c r="U205" s="13">
        <f>IF(S205="","",IF(AND(S205="CRITICO",T205&gt;Parametri!$C$31),"RIORDINO",IF(T205&gt;Parametri!$C$31,"VERIFICA","")))</f>
        <v/>
      </c>
    </row>
    <row r="206" ht="18" customHeight="1">
      <c r="A206" s="8">
        <f>IF(Inserimento!A206="","",Inserimento!A206)</f>
        <v/>
      </c>
      <c r="B206" s="8">
        <f>IF(Inserimento!C206="","",Inserimento!C206)</f>
        <v/>
      </c>
      <c r="C206" s="8">
        <f>IF(Inserimento!D206="","",Inserimento!D206)</f>
        <v/>
      </c>
      <c r="D206" s="30">
        <f>IF(Inserimento!H206="","",Inserimento!H206)</f>
        <v/>
      </c>
      <c r="E206" s="30">
        <f>IF(Inserimento!H206="","",IF(Inserimento!I206="22%",Inserimento!H206/1.22,IF(Inserimento!I206="10%",Inserimento!H206/1.10,IF(Inserimento!I206="4%",Inserimento!H206/1.04,Inserimento!H206))))</f>
        <v/>
      </c>
      <c r="F206" s="30">
        <f>IF(Inserimento!G206="","",Inserimento!G206)</f>
        <v/>
      </c>
      <c r="G206" s="30">
        <f>IF(E206="","",E206*Inserimento!J206)</f>
        <v/>
      </c>
      <c r="H206" s="30">
        <f>IF(Inserimento!K206="","",Inserimento!K206)</f>
        <v/>
      </c>
      <c r="I206" s="30">
        <f>IF(Inserimento!L206="","",Inserimento!L206)</f>
        <v/>
      </c>
      <c r="J206" s="30">
        <f>IF(Inserimento!M206="","",Inserimento!M206)</f>
        <v/>
      </c>
      <c r="K206" s="30">
        <f>IF(Inserimento!N206="","",Inserimento!N206)</f>
        <v/>
      </c>
      <c r="L206" s="30">
        <f>IF(Inserimento!O206="","",Inserimento!O206)</f>
        <v/>
      </c>
      <c r="M206" s="30">
        <f>IF(Inserimento!P206="","",Inserimento!P206)</f>
        <v/>
      </c>
      <c r="N206" s="30">
        <f>IF(A206="","",SUM(F206,G206,H206,I206,J206,K206,L206,M206))</f>
        <v/>
      </c>
      <c r="O206" s="30">
        <f>IF(E206="","",E206-N206)</f>
        <v/>
      </c>
      <c r="P206" s="31">
        <f>IF(E206=0,"",IF(E206="","",O206/E206))</f>
        <v/>
      </c>
      <c r="Q206" s="30">
        <f>IF(O206="","",O206*Inserimento!Q206)</f>
        <v/>
      </c>
      <c r="R206" s="30">
        <f>IF(1-Inserimento!J206=0,"",IF(N206="","",SUM(F206,H206,I206,J206,K206,L206,M206)/(1-Inserimento!J206)))</f>
        <v/>
      </c>
      <c r="S206" s="8">
        <f>IF(P206="","",IF(P206&gt;=Parametri!$C$29,"OK",IF(P206&gt;=Parametri!$C$30,"ATTENZIONE","CRITICO")))</f>
        <v/>
      </c>
      <c r="T206" s="32">
        <f>IF(Inserimento!T206="","",TODAY()-Inserimento!T206)</f>
        <v/>
      </c>
      <c r="U206" s="8">
        <f>IF(S206="","",IF(AND(S206="CRITICO",T206&gt;Parametri!$C$31),"RIORDINO",IF(T206&gt;Parametri!$C$31,"VERIFICA","")))</f>
        <v/>
      </c>
    </row>
    <row r="207" ht="18" customHeight="1">
      <c r="A207" s="13">
        <f>IF(Inserimento!A207="","",Inserimento!A207)</f>
        <v/>
      </c>
      <c r="B207" s="13">
        <f>IF(Inserimento!C207="","",Inserimento!C207)</f>
        <v/>
      </c>
      <c r="C207" s="13">
        <f>IF(Inserimento!D207="","",Inserimento!D207)</f>
        <v/>
      </c>
      <c r="D207" s="27">
        <f>IF(Inserimento!H207="","",Inserimento!H207)</f>
        <v/>
      </c>
      <c r="E207" s="27">
        <f>IF(Inserimento!H207="","",IF(Inserimento!I207="22%",Inserimento!H207/1.22,IF(Inserimento!I207="10%",Inserimento!H207/1.10,IF(Inserimento!I207="4%",Inserimento!H207/1.04,Inserimento!H207))))</f>
        <v/>
      </c>
      <c r="F207" s="27">
        <f>IF(Inserimento!G207="","",Inserimento!G207)</f>
        <v/>
      </c>
      <c r="G207" s="27">
        <f>IF(E207="","",E207*Inserimento!J207)</f>
        <v/>
      </c>
      <c r="H207" s="27">
        <f>IF(Inserimento!K207="","",Inserimento!K207)</f>
        <v/>
      </c>
      <c r="I207" s="27">
        <f>IF(Inserimento!L207="","",Inserimento!L207)</f>
        <v/>
      </c>
      <c r="J207" s="27">
        <f>IF(Inserimento!M207="","",Inserimento!M207)</f>
        <v/>
      </c>
      <c r="K207" s="27">
        <f>IF(Inserimento!N207="","",Inserimento!N207)</f>
        <v/>
      </c>
      <c r="L207" s="27">
        <f>IF(Inserimento!O207="","",Inserimento!O207)</f>
        <v/>
      </c>
      <c r="M207" s="27">
        <f>IF(Inserimento!P207="","",Inserimento!P207)</f>
        <v/>
      </c>
      <c r="N207" s="27">
        <f>IF(A207="","",SUM(F207,G207,H207,I207,J207,K207,L207,M207))</f>
        <v/>
      </c>
      <c r="O207" s="27">
        <f>IF(E207="","",E207-N207)</f>
        <v/>
      </c>
      <c r="P207" s="28">
        <f>IF(E207=0,"",IF(E207="","",O207/E207))</f>
        <v/>
      </c>
      <c r="Q207" s="27">
        <f>IF(O207="","",O207*Inserimento!Q207)</f>
        <v/>
      </c>
      <c r="R207" s="27">
        <f>IF(1-Inserimento!J207=0,"",IF(N207="","",SUM(F207,H207,I207,J207,K207,L207,M207)/(1-Inserimento!J207)))</f>
        <v/>
      </c>
      <c r="S207" s="13">
        <f>IF(P207="","",IF(P207&gt;=Parametri!$C$29,"OK",IF(P207&gt;=Parametri!$C$30,"ATTENZIONE","CRITICO")))</f>
        <v/>
      </c>
      <c r="T207" s="29">
        <f>IF(Inserimento!T207="","",TODAY()-Inserimento!T207)</f>
        <v/>
      </c>
      <c r="U207" s="13">
        <f>IF(S207="","",IF(AND(S207="CRITICO",T207&gt;Parametri!$C$31),"RIORDINO",IF(T207&gt;Parametri!$C$31,"VERIFICA","")))</f>
        <v/>
      </c>
    </row>
    <row r="208" ht="18" customHeight="1">
      <c r="A208" s="8">
        <f>IF(Inserimento!A208="","",Inserimento!A208)</f>
        <v/>
      </c>
      <c r="B208" s="8">
        <f>IF(Inserimento!C208="","",Inserimento!C208)</f>
        <v/>
      </c>
      <c r="C208" s="8">
        <f>IF(Inserimento!D208="","",Inserimento!D208)</f>
        <v/>
      </c>
      <c r="D208" s="30">
        <f>IF(Inserimento!H208="","",Inserimento!H208)</f>
        <v/>
      </c>
      <c r="E208" s="30">
        <f>IF(Inserimento!H208="","",IF(Inserimento!I208="22%",Inserimento!H208/1.22,IF(Inserimento!I208="10%",Inserimento!H208/1.10,IF(Inserimento!I208="4%",Inserimento!H208/1.04,Inserimento!H208))))</f>
        <v/>
      </c>
      <c r="F208" s="30">
        <f>IF(Inserimento!G208="","",Inserimento!G208)</f>
        <v/>
      </c>
      <c r="G208" s="30">
        <f>IF(E208="","",E208*Inserimento!J208)</f>
        <v/>
      </c>
      <c r="H208" s="30">
        <f>IF(Inserimento!K208="","",Inserimento!K208)</f>
        <v/>
      </c>
      <c r="I208" s="30">
        <f>IF(Inserimento!L208="","",Inserimento!L208)</f>
        <v/>
      </c>
      <c r="J208" s="30">
        <f>IF(Inserimento!M208="","",Inserimento!M208)</f>
        <v/>
      </c>
      <c r="K208" s="30">
        <f>IF(Inserimento!N208="","",Inserimento!N208)</f>
        <v/>
      </c>
      <c r="L208" s="30">
        <f>IF(Inserimento!O208="","",Inserimento!O208)</f>
        <v/>
      </c>
      <c r="M208" s="30">
        <f>IF(Inserimento!P208="","",Inserimento!P208)</f>
        <v/>
      </c>
      <c r="N208" s="30">
        <f>IF(A208="","",SUM(F208,G208,H208,I208,J208,K208,L208,M208))</f>
        <v/>
      </c>
      <c r="O208" s="30">
        <f>IF(E208="","",E208-N208)</f>
        <v/>
      </c>
      <c r="P208" s="31">
        <f>IF(E208=0,"",IF(E208="","",O208/E208))</f>
        <v/>
      </c>
      <c r="Q208" s="30">
        <f>IF(O208="","",O208*Inserimento!Q208)</f>
        <v/>
      </c>
      <c r="R208" s="30">
        <f>IF(1-Inserimento!J208=0,"",IF(N208="","",SUM(F208,H208,I208,J208,K208,L208,M208)/(1-Inserimento!J208)))</f>
        <v/>
      </c>
      <c r="S208" s="8">
        <f>IF(P208="","",IF(P208&gt;=Parametri!$C$29,"OK",IF(P208&gt;=Parametri!$C$30,"ATTENZIONE","CRITICO")))</f>
        <v/>
      </c>
      <c r="T208" s="32">
        <f>IF(Inserimento!T208="","",TODAY()-Inserimento!T208)</f>
        <v/>
      </c>
      <c r="U208" s="8">
        <f>IF(S208="","",IF(AND(S208="CRITICO",T208&gt;Parametri!$C$31),"RIORDINO",IF(T208&gt;Parametri!$C$31,"VERIFICA","")))</f>
        <v/>
      </c>
    </row>
    <row r="209" ht="18" customHeight="1">
      <c r="A209" s="13">
        <f>IF(Inserimento!A209="","",Inserimento!A209)</f>
        <v/>
      </c>
      <c r="B209" s="13">
        <f>IF(Inserimento!C209="","",Inserimento!C209)</f>
        <v/>
      </c>
      <c r="C209" s="13">
        <f>IF(Inserimento!D209="","",Inserimento!D209)</f>
        <v/>
      </c>
      <c r="D209" s="27">
        <f>IF(Inserimento!H209="","",Inserimento!H209)</f>
        <v/>
      </c>
      <c r="E209" s="27">
        <f>IF(Inserimento!H209="","",IF(Inserimento!I209="22%",Inserimento!H209/1.22,IF(Inserimento!I209="10%",Inserimento!H209/1.10,IF(Inserimento!I209="4%",Inserimento!H209/1.04,Inserimento!H209))))</f>
        <v/>
      </c>
      <c r="F209" s="27">
        <f>IF(Inserimento!G209="","",Inserimento!G209)</f>
        <v/>
      </c>
      <c r="G209" s="27">
        <f>IF(E209="","",E209*Inserimento!J209)</f>
        <v/>
      </c>
      <c r="H209" s="27">
        <f>IF(Inserimento!K209="","",Inserimento!K209)</f>
        <v/>
      </c>
      <c r="I209" s="27">
        <f>IF(Inserimento!L209="","",Inserimento!L209)</f>
        <v/>
      </c>
      <c r="J209" s="27">
        <f>IF(Inserimento!M209="","",Inserimento!M209)</f>
        <v/>
      </c>
      <c r="K209" s="27">
        <f>IF(Inserimento!N209="","",Inserimento!N209)</f>
        <v/>
      </c>
      <c r="L209" s="27">
        <f>IF(Inserimento!O209="","",Inserimento!O209)</f>
        <v/>
      </c>
      <c r="M209" s="27">
        <f>IF(Inserimento!P209="","",Inserimento!P209)</f>
        <v/>
      </c>
      <c r="N209" s="27">
        <f>IF(A209="","",SUM(F209,G209,H209,I209,J209,K209,L209,M209))</f>
        <v/>
      </c>
      <c r="O209" s="27">
        <f>IF(E209="","",E209-N209)</f>
        <v/>
      </c>
      <c r="P209" s="28">
        <f>IF(E209=0,"",IF(E209="","",O209/E209))</f>
        <v/>
      </c>
      <c r="Q209" s="27">
        <f>IF(O209="","",O209*Inserimento!Q209)</f>
        <v/>
      </c>
      <c r="R209" s="27">
        <f>IF(1-Inserimento!J209=0,"",IF(N209="","",SUM(F209,H209,I209,J209,K209,L209,M209)/(1-Inserimento!J209)))</f>
        <v/>
      </c>
      <c r="S209" s="13">
        <f>IF(P209="","",IF(P209&gt;=Parametri!$C$29,"OK",IF(P209&gt;=Parametri!$C$30,"ATTENZIONE","CRITICO")))</f>
        <v/>
      </c>
      <c r="T209" s="29">
        <f>IF(Inserimento!T209="","",TODAY()-Inserimento!T209)</f>
        <v/>
      </c>
      <c r="U209" s="13">
        <f>IF(S209="","",IF(AND(S209="CRITICO",T209&gt;Parametri!$C$31),"RIORDINO",IF(T209&gt;Parametri!$C$31,"VERIFICA","")))</f>
        <v/>
      </c>
    </row>
    <row r="210" ht="18" customHeight="1">
      <c r="A210" s="8">
        <f>IF(Inserimento!A210="","",Inserimento!A210)</f>
        <v/>
      </c>
      <c r="B210" s="8">
        <f>IF(Inserimento!C210="","",Inserimento!C210)</f>
        <v/>
      </c>
      <c r="C210" s="8">
        <f>IF(Inserimento!D210="","",Inserimento!D210)</f>
        <v/>
      </c>
      <c r="D210" s="30">
        <f>IF(Inserimento!H210="","",Inserimento!H210)</f>
        <v/>
      </c>
      <c r="E210" s="30">
        <f>IF(Inserimento!H210="","",IF(Inserimento!I210="22%",Inserimento!H210/1.22,IF(Inserimento!I210="10%",Inserimento!H210/1.10,IF(Inserimento!I210="4%",Inserimento!H210/1.04,Inserimento!H210))))</f>
        <v/>
      </c>
      <c r="F210" s="30">
        <f>IF(Inserimento!G210="","",Inserimento!G210)</f>
        <v/>
      </c>
      <c r="G210" s="30">
        <f>IF(E210="","",E210*Inserimento!J210)</f>
        <v/>
      </c>
      <c r="H210" s="30">
        <f>IF(Inserimento!K210="","",Inserimento!K210)</f>
        <v/>
      </c>
      <c r="I210" s="30">
        <f>IF(Inserimento!L210="","",Inserimento!L210)</f>
        <v/>
      </c>
      <c r="J210" s="30">
        <f>IF(Inserimento!M210="","",Inserimento!M210)</f>
        <v/>
      </c>
      <c r="K210" s="30">
        <f>IF(Inserimento!N210="","",Inserimento!N210)</f>
        <v/>
      </c>
      <c r="L210" s="30">
        <f>IF(Inserimento!O210="","",Inserimento!O210)</f>
        <v/>
      </c>
      <c r="M210" s="30">
        <f>IF(Inserimento!P210="","",Inserimento!P210)</f>
        <v/>
      </c>
      <c r="N210" s="30">
        <f>IF(A210="","",SUM(F210,G210,H210,I210,J210,K210,L210,M210))</f>
        <v/>
      </c>
      <c r="O210" s="30">
        <f>IF(E210="","",E210-N210)</f>
        <v/>
      </c>
      <c r="P210" s="31">
        <f>IF(E210=0,"",IF(E210="","",O210/E210))</f>
        <v/>
      </c>
      <c r="Q210" s="30">
        <f>IF(O210="","",O210*Inserimento!Q210)</f>
        <v/>
      </c>
      <c r="R210" s="30">
        <f>IF(1-Inserimento!J210=0,"",IF(N210="","",SUM(F210,H210,I210,J210,K210,L210,M210)/(1-Inserimento!J210)))</f>
        <v/>
      </c>
      <c r="S210" s="8">
        <f>IF(P210="","",IF(P210&gt;=Parametri!$C$29,"OK",IF(P210&gt;=Parametri!$C$30,"ATTENZIONE","CRITICO")))</f>
        <v/>
      </c>
      <c r="T210" s="32">
        <f>IF(Inserimento!T210="","",TODAY()-Inserimento!T210)</f>
        <v/>
      </c>
      <c r="U210" s="8">
        <f>IF(S210="","",IF(AND(S210="CRITICO",T210&gt;Parametri!$C$31),"RIORDINO",IF(T210&gt;Parametri!$C$31,"VERIFICA","")))</f>
        <v/>
      </c>
    </row>
    <row r="211" ht="18" customHeight="1">
      <c r="A211" s="13">
        <f>IF(Inserimento!A211="","",Inserimento!A211)</f>
        <v/>
      </c>
      <c r="B211" s="13">
        <f>IF(Inserimento!C211="","",Inserimento!C211)</f>
        <v/>
      </c>
      <c r="C211" s="13">
        <f>IF(Inserimento!D211="","",Inserimento!D211)</f>
        <v/>
      </c>
      <c r="D211" s="27">
        <f>IF(Inserimento!H211="","",Inserimento!H211)</f>
        <v/>
      </c>
      <c r="E211" s="27">
        <f>IF(Inserimento!H211="","",IF(Inserimento!I211="22%",Inserimento!H211/1.22,IF(Inserimento!I211="10%",Inserimento!H211/1.10,IF(Inserimento!I211="4%",Inserimento!H211/1.04,Inserimento!H211))))</f>
        <v/>
      </c>
      <c r="F211" s="27">
        <f>IF(Inserimento!G211="","",Inserimento!G211)</f>
        <v/>
      </c>
      <c r="G211" s="27">
        <f>IF(E211="","",E211*Inserimento!J211)</f>
        <v/>
      </c>
      <c r="H211" s="27">
        <f>IF(Inserimento!K211="","",Inserimento!K211)</f>
        <v/>
      </c>
      <c r="I211" s="27">
        <f>IF(Inserimento!L211="","",Inserimento!L211)</f>
        <v/>
      </c>
      <c r="J211" s="27">
        <f>IF(Inserimento!M211="","",Inserimento!M211)</f>
        <v/>
      </c>
      <c r="K211" s="27">
        <f>IF(Inserimento!N211="","",Inserimento!N211)</f>
        <v/>
      </c>
      <c r="L211" s="27">
        <f>IF(Inserimento!O211="","",Inserimento!O211)</f>
        <v/>
      </c>
      <c r="M211" s="27">
        <f>IF(Inserimento!P211="","",Inserimento!P211)</f>
        <v/>
      </c>
      <c r="N211" s="27">
        <f>IF(A211="","",SUM(F211,G211,H211,I211,J211,K211,L211,M211))</f>
        <v/>
      </c>
      <c r="O211" s="27">
        <f>IF(E211="","",E211-N211)</f>
        <v/>
      </c>
      <c r="P211" s="28">
        <f>IF(E211=0,"",IF(E211="","",O211/E211))</f>
        <v/>
      </c>
      <c r="Q211" s="27">
        <f>IF(O211="","",O211*Inserimento!Q211)</f>
        <v/>
      </c>
      <c r="R211" s="27">
        <f>IF(1-Inserimento!J211=0,"",IF(N211="","",SUM(F211,H211,I211,J211,K211,L211,M211)/(1-Inserimento!J211)))</f>
        <v/>
      </c>
      <c r="S211" s="13">
        <f>IF(P211="","",IF(P211&gt;=Parametri!$C$29,"OK",IF(P211&gt;=Parametri!$C$30,"ATTENZIONE","CRITICO")))</f>
        <v/>
      </c>
      <c r="T211" s="29">
        <f>IF(Inserimento!T211="","",TODAY()-Inserimento!T211)</f>
        <v/>
      </c>
      <c r="U211" s="13">
        <f>IF(S211="","",IF(AND(S211="CRITICO",T211&gt;Parametri!$C$31),"RIORDINO",IF(T211&gt;Parametri!$C$31,"VERIFICA","")))</f>
        <v/>
      </c>
    </row>
    <row r="212" ht="18" customHeight="1">
      <c r="A212" s="8">
        <f>IF(Inserimento!A212="","",Inserimento!A212)</f>
        <v/>
      </c>
      <c r="B212" s="8">
        <f>IF(Inserimento!C212="","",Inserimento!C212)</f>
        <v/>
      </c>
      <c r="C212" s="8">
        <f>IF(Inserimento!D212="","",Inserimento!D212)</f>
        <v/>
      </c>
      <c r="D212" s="30">
        <f>IF(Inserimento!H212="","",Inserimento!H212)</f>
        <v/>
      </c>
      <c r="E212" s="30">
        <f>IF(Inserimento!H212="","",IF(Inserimento!I212="22%",Inserimento!H212/1.22,IF(Inserimento!I212="10%",Inserimento!H212/1.10,IF(Inserimento!I212="4%",Inserimento!H212/1.04,Inserimento!H212))))</f>
        <v/>
      </c>
      <c r="F212" s="30">
        <f>IF(Inserimento!G212="","",Inserimento!G212)</f>
        <v/>
      </c>
      <c r="G212" s="30">
        <f>IF(E212="","",E212*Inserimento!J212)</f>
        <v/>
      </c>
      <c r="H212" s="30">
        <f>IF(Inserimento!K212="","",Inserimento!K212)</f>
        <v/>
      </c>
      <c r="I212" s="30">
        <f>IF(Inserimento!L212="","",Inserimento!L212)</f>
        <v/>
      </c>
      <c r="J212" s="30">
        <f>IF(Inserimento!M212="","",Inserimento!M212)</f>
        <v/>
      </c>
      <c r="K212" s="30">
        <f>IF(Inserimento!N212="","",Inserimento!N212)</f>
        <v/>
      </c>
      <c r="L212" s="30">
        <f>IF(Inserimento!O212="","",Inserimento!O212)</f>
        <v/>
      </c>
      <c r="M212" s="30">
        <f>IF(Inserimento!P212="","",Inserimento!P212)</f>
        <v/>
      </c>
      <c r="N212" s="30">
        <f>IF(A212="","",SUM(F212,G212,H212,I212,J212,K212,L212,M212))</f>
        <v/>
      </c>
      <c r="O212" s="30">
        <f>IF(E212="","",E212-N212)</f>
        <v/>
      </c>
      <c r="P212" s="31">
        <f>IF(E212=0,"",IF(E212="","",O212/E212))</f>
        <v/>
      </c>
      <c r="Q212" s="30">
        <f>IF(O212="","",O212*Inserimento!Q212)</f>
        <v/>
      </c>
      <c r="R212" s="30">
        <f>IF(1-Inserimento!J212=0,"",IF(N212="","",SUM(F212,H212,I212,J212,K212,L212,M212)/(1-Inserimento!J212)))</f>
        <v/>
      </c>
      <c r="S212" s="8">
        <f>IF(P212="","",IF(P212&gt;=Parametri!$C$29,"OK",IF(P212&gt;=Parametri!$C$30,"ATTENZIONE","CRITICO")))</f>
        <v/>
      </c>
      <c r="T212" s="32">
        <f>IF(Inserimento!T212="","",TODAY()-Inserimento!T212)</f>
        <v/>
      </c>
      <c r="U212" s="8">
        <f>IF(S212="","",IF(AND(S212="CRITICO",T212&gt;Parametri!$C$31),"RIORDINO",IF(T212&gt;Parametri!$C$31,"VERIFICA","")))</f>
        <v/>
      </c>
    </row>
    <row r="213" ht="18" customHeight="1">
      <c r="A213" s="13">
        <f>IF(Inserimento!A213="","",Inserimento!A213)</f>
        <v/>
      </c>
      <c r="B213" s="13">
        <f>IF(Inserimento!C213="","",Inserimento!C213)</f>
        <v/>
      </c>
      <c r="C213" s="13">
        <f>IF(Inserimento!D213="","",Inserimento!D213)</f>
        <v/>
      </c>
      <c r="D213" s="27">
        <f>IF(Inserimento!H213="","",Inserimento!H213)</f>
        <v/>
      </c>
      <c r="E213" s="27">
        <f>IF(Inserimento!H213="","",IF(Inserimento!I213="22%",Inserimento!H213/1.22,IF(Inserimento!I213="10%",Inserimento!H213/1.10,IF(Inserimento!I213="4%",Inserimento!H213/1.04,Inserimento!H213))))</f>
        <v/>
      </c>
      <c r="F213" s="27">
        <f>IF(Inserimento!G213="","",Inserimento!G213)</f>
        <v/>
      </c>
      <c r="G213" s="27">
        <f>IF(E213="","",E213*Inserimento!J213)</f>
        <v/>
      </c>
      <c r="H213" s="27">
        <f>IF(Inserimento!K213="","",Inserimento!K213)</f>
        <v/>
      </c>
      <c r="I213" s="27">
        <f>IF(Inserimento!L213="","",Inserimento!L213)</f>
        <v/>
      </c>
      <c r="J213" s="27">
        <f>IF(Inserimento!M213="","",Inserimento!M213)</f>
        <v/>
      </c>
      <c r="K213" s="27">
        <f>IF(Inserimento!N213="","",Inserimento!N213)</f>
        <v/>
      </c>
      <c r="L213" s="27">
        <f>IF(Inserimento!O213="","",Inserimento!O213)</f>
        <v/>
      </c>
      <c r="M213" s="27">
        <f>IF(Inserimento!P213="","",Inserimento!P213)</f>
        <v/>
      </c>
      <c r="N213" s="27">
        <f>IF(A213="","",SUM(F213,G213,H213,I213,J213,K213,L213,M213))</f>
        <v/>
      </c>
      <c r="O213" s="27">
        <f>IF(E213="","",E213-N213)</f>
        <v/>
      </c>
      <c r="P213" s="28">
        <f>IF(E213=0,"",IF(E213="","",O213/E213))</f>
        <v/>
      </c>
      <c r="Q213" s="27">
        <f>IF(O213="","",O213*Inserimento!Q213)</f>
        <v/>
      </c>
      <c r="R213" s="27">
        <f>IF(1-Inserimento!J213=0,"",IF(N213="","",SUM(F213,H213,I213,J213,K213,L213,M213)/(1-Inserimento!J213)))</f>
        <v/>
      </c>
      <c r="S213" s="13">
        <f>IF(P213="","",IF(P213&gt;=Parametri!$C$29,"OK",IF(P213&gt;=Parametri!$C$30,"ATTENZIONE","CRITICO")))</f>
        <v/>
      </c>
      <c r="T213" s="29">
        <f>IF(Inserimento!T213="","",TODAY()-Inserimento!T213)</f>
        <v/>
      </c>
      <c r="U213" s="13">
        <f>IF(S213="","",IF(AND(S213="CRITICO",T213&gt;Parametri!$C$31),"RIORDINO",IF(T213&gt;Parametri!$C$31,"VERIFICA","")))</f>
        <v/>
      </c>
    </row>
    <row r="214" ht="18" customHeight="1">
      <c r="A214" s="8">
        <f>IF(Inserimento!A214="","",Inserimento!A214)</f>
        <v/>
      </c>
      <c r="B214" s="8">
        <f>IF(Inserimento!C214="","",Inserimento!C214)</f>
        <v/>
      </c>
      <c r="C214" s="8">
        <f>IF(Inserimento!D214="","",Inserimento!D214)</f>
        <v/>
      </c>
      <c r="D214" s="30">
        <f>IF(Inserimento!H214="","",Inserimento!H214)</f>
        <v/>
      </c>
      <c r="E214" s="30">
        <f>IF(Inserimento!H214="","",IF(Inserimento!I214="22%",Inserimento!H214/1.22,IF(Inserimento!I214="10%",Inserimento!H214/1.10,IF(Inserimento!I214="4%",Inserimento!H214/1.04,Inserimento!H214))))</f>
        <v/>
      </c>
      <c r="F214" s="30">
        <f>IF(Inserimento!G214="","",Inserimento!G214)</f>
        <v/>
      </c>
      <c r="G214" s="30">
        <f>IF(E214="","",E214*Inserimento!J214)</f>
        <v/>
      </c>
      <c r="H214" s="30">
        <f>IF(Inserimento!K214="","",Inserimento!K214)</f>
        <v/>
      </c>
      <c r="I214" s="30">
        <f>IF(Inserimento!L214="","",Inserimento!L214)</f>
        <v/>
      </c>
      <c r="J214" s="30">
        <f>IF(Inserimento!M214="","",Inserimento!M214)</f>
        <v/>
      </c>
      <c r="K214" s="30">
        <f>IF(Inserimento!N214="","",Inserimento!N214)</f>
        <v/>
      </c>
      <c r="L214" s="30">
        <f>IF(Inserimento!O214="","",Inserimento!O214)</f>
        <v/>
      </c>
      <c r="M214" s="30">
        <f>IF(Inserimento!P214="","",Inserimento!P214)</f>
        <v/>
      </c>
      <c r="N214" s="30">
        <f>IF(A214="","",SUM(F214,G214,H214,I214,J214,K214,L214,M214))</f>
        <v/>
      </c>
      <c r="O214" s="30">
        <f>IF(E214="","",E214-N214)</f>
        <v/>
      </c>
      <c r="P214" s="31">
        <f>IF(E214=0,"",IF(E214="","",O214/E214))</f>
        <v/>
      </c>
      <c r="Q214" s="30">
        <f>IF(O214="","",O214*Inserimento!Q214)</f>
        <v/>
      </c>
      <c r="R214" s="30">
        <f>IF(1-Inserimento!J214=0,"",IF(N214="","",SUM(F214,H214,I214,J214,K214,L214,M214)/(1-Inserimento!J214)))</f>
        <v/>
      </c>
      <c r="S214" s="8">
        <f>IF(P214="","",IF(P214&gt;=Parametri!$C$29,"OK",IF(P214&gt;=Parametri!$C$30,"ATTENZIONE","CRITICO")))</f>
        <v/>
      </c>
      <c r="T214" s="32">
        <f>IF(Inserimento!T214="","",TODAY()-Inserimento!T214)</f>
        <v/>
      </c>
      <c r="U214" s="8">
        <f>IF(S214="","",IF(AND(S214="CRITICO",T214&gt;Parametri!$C$31),"RIORDINO",IF(T214&gt;Parametri!$C$31,"VERIFICA","")))</f>
        <v/>
      </c>
    </row>
    <row r="215" ht="18" customHeight="1">
      <c r="A215" s="13">
        <f>IF(Inserimento!A215="","",Inserimento!A215)</f>
        <v/>
      </c>
      <c r="B215" s="13">
        <f>IF(Inserimento!C215="","",Inserimento!C215)</f>
        <v/>
      </c>
      <c r="C215" s="13">
        <f>IF(Inserimento!D215="","",Inserimento!D215)</f>
        <v/>
      </c>
      <c r="D215" s="27">
        <f>IF(Inserimento!H215="","",Inserimento!H215)</f>
        <v/>
      </c>
      <c r="E215" s="27">
        <f>IF(Inserimento!H215="","",IF(Inserimento!I215="22%",Inserimento!H215/1.22,IF(Inserimento!I215="10%",Inserimento!H215/1.10,IF(Inserimento!I215="4%",Inserimento!H215/1.04,Inserimento!H215))))</f>
        <v/>
      </c>
      <c r="F215" s="27">
        <f>IF(Inserimento!G215="","",Inserimento!G215)</f>
        <v/>
      </c>
      <c r="G215" s="27">
        <f>IF(E215="","",E215*Inserimento!J215)</f>
        <v/>
      </c>
      <c r="H215" s="27">
        <f>IF(Inserimento!K215="","",Inserimento!K215)</f>
        <v/>
      </c>
      <c r="I215" s="27">
        <f>IF(Inserimento!L215="","",Inserimento!L215)</f>
        <v/>
      </c>
      <c r="J215" s="27">
        <f>IF(Inserimento!M215="","",Inserimento!M215)</f>
        <v/>
      </c>
      <c r="K215" s="27">
        <f>IF(Inserimento!N215="","",Inserimento!N215)</f>
        <v/>
      </c>
      <c r="L215" s="27">
        <f>IF(Inserimento!O215="","",Inserimento!O215)</f>
        <v/>
      </c>
      <c r="M215" s="27">
        <f>IF(Inserimento!P215="","",Inserimento!P215)</f>
        <v/>
      </c>
      <c r="N215" s="27">
        <f>IF(A215="","",SUM(F215,G215,H215,I215,J215,K215,L215,M215))</f>
        <v/>
      </c>
      <c r="O215" s="27">
        <f>IF(E215="","",E215-N215)</f>
        <v/>
      </c>
      <c r="P215" s="28">
        <f>IF(E215=0,"",IF(E215="","",O215/E215))</f>
        <v/>
      </c>
      <c r="Q215" s="27">
        <f>IF(O215="","",O215*Inserimento!Q215)</f>
        <v/>
      </c>
      <c r="R215" s="27">
        <f>IF(1-Inserimento!J215=0,"",IF(N215="","",SUM(F215,H215,I215,J215,K215,L215,M215)/(1-Inserimento!J215)))</f>
        <v/>
      </c>
      <c r="S215" s="13">
        <f>IF(P215="","",IF(P215&gt;=Parametri!$C$29,"OK",IF(P215&gt;=Parametri!$C$30,"ATTENZIONE","CRITICO")))</f>
        <v/>
      </c>
      <c r="T215" s="29">
        <f>IF(Inserimento!T215="","",TODAY()-Inserimento!T215)</f>
        <v/>
      </c>
      <c r="U215" s="13">
        <f>IF(S215="","",IF(AND(S215="CRITICO",T215&gt;Parametri!$C$31),"RIORDINO",IF(T215&gt;Parametri!$C$31,"VERIFICA","")))</f>
        <v/>
      </c>
    </row>
    <row r="216" ht="18" customHeight="1">
      <c r="A216" s="8">
        <f>IF(Inserimento!A216="","",Inserimento!A216)</f>
        <v/>
      </c>
      <c r="B216" s="8">
        <f>IF(Inserimento!C216="","",Inserimento!C216)</f>
        <v/>
      </c>
      <c r="C216" s="8">
        <f>IF(Inserimento!D216="","",Inserimento!D216)</f>
        <v/>
      </c>
      <c r="D216" s="30">
        <f>IF(Inserimento!H216="","",Inserimento!H216)</f>
        <v/>
      </c>
      <c r="E216" s="30">
        <f>IF(Inserimento!H216="","",IF(Inserimento!I216="22%",Inserimento!H216/1.22,IF(Inserimento!I216="10%",Inserimento!H216/1.10,IF(Inserimento!I216="4%",Inserimento!H216/1.04,Inserimento!H216))))</f>
        <v/>
      </c>
      <c r="F216" s="30">
        <f>IF(Inserimento!G216="","",Inserimento!G216)</f>
        <v/>
      </c>
      <c r="G216" s="30">
        <f>IF(E216="","",E216*Inserimento!J216)</f>
        <v/>
      </c>
      <c r="H216" s="30">
        <f>IF(Inserimento!K216="","",Inserimento!K216)</f>
        <v/>
      </c>
      <c r="I216" s="30">
        <f>IF(Inserimento!L216="","",Inserimento!L216)</f>
        <v/>
      </c>
      <c r="J216" s="30">
        <f>IF(Inserimento!M216="","",Inserimento!M216)</f>
        <v/>
      </c>
      <c r="K216" s="30">
        <f>IF(Inserimento!N216="","",Inserimento!N216)</f>
        <v/>
      </c>
      <c r="L216" s="30">
        <f>IF(Inserimento!O216="","",Inserimento!O216)</f>
        <v/>
      </c>
      <c r="M216" s="30">
        <f>IF(Inserimento!P216="","",Inserimento!P216)</f>
        <v/>
      </c>
      <c r="N216" s="30">
        <f>IF(A216="","",SUM(F216,G216,H216,I216,J216,K216,L216,M216))</f>
        <v/>
      </c>
      <c r="O216" s="30">
        <f>IF(E216="","",E216-N216)</f>
        <v/>
      </c>
      <c r="P216" s="31">
        <f>IF(E216=0,"",IF(E216="","",O216/E216))</f>
        <v/>
      </c>
      <c r="Q216" s="30">
        <f>IF(O216="","",O216*Inserimento!Q216)</f>
        <v/>
      </c>
      <c r="R216" s="30">
        <f>IF(1-Inserimento!J216=0,"",IF(N216="","",SUM(F216,H216,I216,J216,K216,L216,M216)/(1-Inserimento!J216)))</f>
        <v/>
      </c>
      <c r="S216" s="8">
        <f>IF(P216="","",IF(P216&gt;=Parametri!$C$29,"OK",IF(P216&gt;=Parametri!$C$30,"ATTENZIONE","CRITICO")))</f>
        <v/>
      </c>
      <c r="T216" s="32">
        <f>IF(Inserimento!T216="","",TODAY()-Inserimento!T216)</f>
        <v/>
      </c>
      <c r="U216" s="8">
        <f>IF(S216="","",IF(AND(S216="CRITICO",T216&gt;Parametri!$C$31),"RIORDINO",IF(T216&gt;Parametri!$C$31,"VERIFICA","")))</f>
        <v/>
      </c>
    </row>
    <row r="217" ht="18" customHeight="1">
      <c r="A217" s="13">
        <f>IF(Inserimento!A217="","",Inserimento!A217)</f>
        <v/>
      </c>
      <c r="B217" s="13">
        <f>IF(Inserimento!C217="","",Inserimento!C217)</f>
        <v/>
      </c>
      <c r="C217" s="13">
        <f>IF(Inserimento!D217="","",Inserimento!D217)</f>
        <v/>
      </c>
      <c r="D217" s="27">
        <f>IF(Inserimento!H217="","",Inserimento!H217)</f>
        <v/>
      </c>
      <c r="E217" s="27">
        <f>IF(Inserimento!H217="","",IF(Inserimento!I217="22%",Inserimento!H217/1.22,IF(Inserimento!I217="10%",Inserimento!H217/1.10,IF(Inserimento!I217="4%",Inserimento!H217/1.04,Inserimento!H217))))</f>
        <v/>
      </c>
      <c r="F217" s="27">
        <f>IF(Inserimento!G217="","",Inserimento!G217)</f>
        <v/>
      </c>
      <c r="G217" s="27">
        <f>IF(E217="","",E217*Inserimento!J217)</f>
        <v/>
      </c>
      <c r="H217" s="27">
        <f>IF(Inserimento!K217="","",Inserimento!K217)</f>
        <v/>
      </c>
      <c r="I217" s="27">
        <f>IF(Inserimento!L217="","",Inserimento!L217)</f>
        <v/>
      </c>
      <c r="J217" s="27">
        <f>IF(Inserimento!M217="","",Inserimento!M217)</f>
        <v/>
      </c>
      <c r="K217" s="27">
        <f>IF(Inserimento!N217="","",Inserimento!N217)</f>
        <v/>
      </c>
      <c r="L217" s="27">
        <f>IF(Inserimento!O217="","",Inserimento!O217)</f>
        <v/>
      </c>
      <c r="M217" s="27">
        <f>IF(Inserimento!P217="","",Inserimento!P217)</f>
        <v/>
      </c>
      <c r="N217" s="27">
        <f>IF(A217="","",SUM(F217,G217,H217,I217,J217,K217,L217,M217))</f>
        <v/>
      </c>
      <c r="O217" s="27">
        <f>IF(E217="","",E217-N217)</f>
        <v/>
      </c>
      <c r="P217" s="28">
        <f>IF(E217=0,"",IF(E217="","",O217/E217))</f>
        <v/>
      </c>
      <c r="Q217" s="27">
        <f>IF(O217="","",O217*Inserimento!Q217)</f>
        <v/>
      </c>
      <c r="R217" s="27">
        <f>IF(1-Inserimento!J217=0,"",IF(N217="","",SUM(F217,H217,I217,J217,K217,L217,M217)/(1-Inserimento!J217)))</f>
        <v/>
      </c>
      <c r="S217" s="13">
        <f>IF(P217="","",IF(P217&gt;=Parametri!$C$29,"OK",IF(P217&gt;=Parametri!$C$30,"ATTENZIONE","CRITICO")))</f>
        <v/>
      </c>
      <c r="T217" s="29">
        <f>IF(Inserimento!T217="","",TODAY()-Inserimento!T217)</f>
        <v/>
      </c>
      <c r="U217" s="13">
        <f>IF(S217="","",IF(AND(S217="CRITICO",T217&gt;Parametri!$C$31),"RIORDINO",IF(T217&gt;Parametri!$C$31,"VERIFICA","")))</f>
        <v/>
      </c>
    </row>
    <row r="218" ht="18" customHeight="1">
      <c r="A218" s="8">
        <f>IF(Inserimento!A218="","",Inserimento!A218)</f>
        <v/>
      </c>
      <c r="B218" s="8">
        <f>IF(Inserimento!C218="","",Inserimento!C218)</f>
        <v/>
      </c>
      <c r="C218" s="8">
        <f>IF(Inserimento!D218="","",Inserimento!D218)</f>
        <v/>
      </c>
      <c r="D218" s="30">
        <f>IF(Inserimento!H218="","",Inserimento!H218)</f>
        <v/>
      </c>
      <c r="E218" s="30">
        <f>IF(Inserimento!H218="","",IF(Inserimento!I218="22%",Inserimento!H218/1.22,IF(Inserimento!I218="10%",Inserimento!H218/1.10,IF(Inserimento!I218="4%",Inserimento!H218/1.04,Inserimento!H218))))</f>
        <v/>
      </c>
      <c r="F218" s="30">
        <f>IF(Inserimento!G218="","",Inserimento!G218)</f>
        <v/>
      </c>
      <c r="G218" s="30">
        <f>IF(E218="","",E218*Inserimento!J218)</f>
        <v/>
      </c>
      <c r="H218" s="30">
        <f>IF(Inserimento!K218="","",Inserimento!K218)</f>
        <v/>
      </c>
      <c r="I218" s="30">
        <f>IF(Inserimento!L218="","",Inserimento!L218)</f>
        <v/>
      </c>
      <c r="J218" s="30">
        <f>IF(Inserimento!M218="","",Inserimento!M218)</f>
        <v/>
      </c>
      <c r="K218" s="30">
        <f>IF(Inserimento!N218="","",Inserimento!N218)</f>
        <v/>
      </c>
      <c r="L218" s="30">
        <f>IF(Inserimento!O218="","",Inserimento!O218)</f>
        <v/>
      </c>
      <c r="M218" s="30">
        <f>IF(Inserimento!P218="","",Inserimento!P218)</f>
        <v/>
      </c>
      <c r="N218" s="30">
        <f>IF(A218="","",SUM(F218,G218,H218,I218,J218,K218,L218,M218))</f>
        <v/>
      </c>
      <c r="O218" s="30">
        <f>IF(E218="","",E218-N218)</f>
        <v/>
      </c>
      <c r="P218" s="31">
        <f>IF(E218=0,"",IF(E218="","",O218/E218))</f>
        <v/>
      </c>
      <c r="Q218" s="30">
        <f>IF(O218="","",O218*Inserimento!Q218)</f>
        <v/>
      </c>
      <c r="R218" s="30">
        <f>IF(1-Inserimento!J218=0,"",IF(N218="","",SUM(F218,H218,I218,J218,K218,L218,M218)/(1-Inserimento!J218)))</f>
        <v/>
      </c>
      <c r="S218" s="8">
        <f>IF(P218="","",IF(P218&gt;=Parametri!$C$29,"OK",IF(P218&gt;=Parametri!$C$30,"ATTENZIONE","CRITICO")))</f>
        <v/>
      </c>
      <c r="T218" s="32">
        <f>IF(Inserimento!T218="","",TODAY()-Inserimento!T218)</f>
        <v/>
      </c>
      <c r="U218" s="8">
        <f>IF(S218="","",IF(AND(S218="CRITICO",T218&gt;Parametri!$C$31),"RIORDINO",IF(T218&gt;Parametri!$C$31,"VERIFICA","")))</f>
        <v/>
      </c>
    </row>
    <row r="219" ht="18" customHeight="1">
      <c r="A219" s="13">
        <f>IF(Inserimento!A219="","",Inserimento!A219)</f>
        <v/>
      </c>
      <c r="B219" s="13">
        <f>IF(Inserimento!C219="","",Inserimento!C219)</f>
        <v/>
      </c>
      <c r="C219" s="13">
        <f>IF(Inserimento!D219="","",Inserimento!D219)</f>
        <v/>
      </c>
      <c r="D219" s="27">
        <f>IF(Inserimento!H219="","",Inserimento!H219)</f>
        <v/>
      </c>
      <c r="E219" s="27">
        <f>IF(Inserimento!H219="","",IF(Inserimento!I219="22%",Inserimento!H219/1.22,IF(Inserimento!I219="10%",Inserimento!H219/1.10,IF(Inserimento!I219="4%",Inserimento!H219/1.04,Inserimento!H219))))</f>
        <v/>
      </c>
      <c r="F219" s="27">
        <f>IF(Inserimento!G219="","",Inserimento!G219)</f>
        <v/>
      </c>
      <c r="G219" s="27">
        <f>IF(E219="","",E219*Inserimento!J219)</f>
        <v/>
      </c>
      <c r="H219" s="27">
        <f>IF(Inserimento!K219="","",Inserimento!K219)</f>
        <v/>
      </c>
      <c r="I219" s="27">
        <f>IF(Inserimento!L219="","",Inserimento!L219)</f>
        <v/>
      </c>
      <c r="J219" s="27">
        <f>IF(Inserimento!M219="","",Inserimento!M219)</f>
        <v/>
      </c>
      <c r="K219" s="27">
        <f>IF(Inserimento!N219="","",Inserimento!N219)</f>
        <v/>
      </c>
      <c r="L219" s="27">
        <f>IF(Inserimento!O219="","",Inserimento!O219)</f>
        <v/>
      </c>
      <c r="M219" s="27">
        <f>IF(Inserimento!P219="","",Inserimento!P219)</f>
        <v/>
      </c>
      <c r="N219" s="27">
        <f>IF(A219="","",SUM(F219,G219,H219,I219,J219,K219,L219,M219))</f>
        <v/>
      </c>
      <c r="O219" s="27">
        <f>IF(E219="","",E219-N219)</f>
        <v/>
      </c>
      <c r="P219" s="28">
        <f>IF(E219=0,"",IF(E219="","",O219/E219))</f>
        <v/>
      </c>
      <c r="Q219" s="27">
        <f>IF(O219="","",O219*Inserimento!Q219)</f>
        <v/>
      </c>
      <c r="R219" s="27">
        <f>IF(1-Inserimento!J219=0,"",IF(N219="","",SUM(F219,H219,I219,J219,K219,L219,M219)/(1-Inserimento!J219)))</f>
        <v/>
      </c>
      <c r="S219" s="13">
        <f>IF(P219="","",IF(P219&gt;=Parametri!$C$29,"OK",IF(P219&gt;=Parametri!$C$30,"ATTENZIONE","CRITICO")))</f>
        <v/>
      </c>
      <c r="T219" s="29">
        <f>IF(Inserimento!T219="","",TODAY()-Inserimento!T219)</f>
        <v/>
      </c>
      <c r="U219" s="13">
        <f>IF(S219="","",IF(AND(S219="CRITICO",T219&gt;Parametri!$C$31),"RIORDINO",IF(T219&gt;Parametri!$C$31,"VERIFICA","")))</f>
        <v/>
      </c>
    </row>
    <row r="220" ht="18" customHeight="1">
      <c r="A220" s="8">
        <f>IF(Inserimento!A220="","",Inserimento!A220)</f>
        <v/>
      </c>
      <c r="B220" s="8">
        <f>IF(Inserimento!C220="","",Inserimento!C220)</f>
        <v/>
      </c>
      <c r="C220" s="8">
        <f>IF(Inserimento!D220="","",Inserimento!D220)</f>
        <v/>
      </c>
      <c r="D220" s="30">
        <f>IF(Inserimento!H220="","",Inserimento!H220)</f>
        <v/>
      </c>
      <c r="E220" s="30">
        <f>IF(Inserimento!H220="","",IF(Inserimento!I220="22%",Inserimento!H220/1.22,IF(Inserimento!I220="10%",Inserimento!H220/1.10,IF(Inserimento!I220="4%",Inserimento!H220/1.04,Inserimento!H220))))</f>
        <v/>
      </c>
      <c r="F220" s="30">
        <f>IF(Inserimento!G220="","",Inserimento!G220)</f>
        <v/>
      </c>
      <c r="G220" s="30">
        <f>IF(E220="","",E220*Inserimento!J220)</f>
        <v/>
      </c>
      <c r="H220" s="30">
        <f>IF(Inserimento!K220="","",Inserimento!K220)</f>
        <v/>
      </c>
      <c r="I220" s="30">
        <f>IF(Inserimento!L220="","",Inserimento!L220)</f>
        <v/>
      </c>
      <c r="J220" s="30">
        <f>IF(Inserimento!M220="","",Inserimento!M220)</f>
        <v/>
      </c>
      <c r="K220" s="30">
        <f>IF(Inserimento!N220="","",Inserimento!N220)</f>
        <v/>
      </c>
      <c r="L220" s="30">
        <f>IF(Inserimento!O220="","",Inserimento!O220)</f>
        <v/>
      </c>
      <c r="M220" s="30">
        <f>IF(Inserimento!P220="","",Inserimento!P220)</f>
        <v/>
      </c>
      <c r="N220" s="30">
        <f>IF(A220="","",SUM(F220,G220,H220,I220,J220,K220,L220,M220))</f>
        <v/>
      </c>
      <c r="O220" s="30">
        <f>IF(E220="","",E220-N220)</f>
        <v/>
      </c>
      <c r="P220" s="31">
        <f>IF(E220=0,"",IF(E220="","",O220/E220))</f>
        <v/>
      </c>
      <c r="Q220" s="30">
        <f>IF(O220="","",O220*Inserimento!Q220)</f>
        <v/>
      </c>
      <c r="R220" s="30">
        <f>IF(1-Inserimento!J220=0,"",IF(N220="","",SUM(F220,H220,I220,J220,K220,L220,M220)/(1-Inserimento!J220)))</f>
        <v/>
      </c>
      <c r="S220" s="8">
        <f>IF(P220="","",IF(P220&gt;=Parametri!$C$29,"OK",IF(P220&gt;=Parametri!$C$30,"ATTENZIONE","CRITICO")))</f>
        <v/>
      </c>
      <c r="T220" s="32">
        <f>IF(Inserimento!T220="","",TODAY()-Inserimento!T220)</f>
        <v/>
      </c>
      <c r="U220" s="8">
        <f>IF(S220="","",IF(AND(S220="CRITICO",T220&gt;Parametri!$C$31),"RIORDINO",IF(T220&gt;Parametri!$C$31,"VERIFICA","")))</f>
        <v/>
      </c>
    </row>
    <row r="221" ht="18" customHeight="1">
      <c r="A221" s="13">
        <f>IF(Inserimento!A221="","",Inserimento!A221)</f>
        <v/>
      </c>
      <c r="B221" s="13">
        <f>IF(Inserimento!C221="","",Inserimento!C221)</f>
        <v/>
      </c>
      <c r="C221" s="13">
        <f>IF(Inserimento!D221="","",Inserimento!D221)</f>
        <v/>
      </c>
      <c r="D221" s="27">
        <f>IF(Inserimento!H221="","",Inserimento!H221)</f>
        <v/>
      </c>
      <c r="E221" s="27">
        <f>IF(Inserimento!H221="","",IF(Inserimento!I221="22%",Inserimento!H221/1.22,IF(Inserimento!I221="10%",Inserimento!H221/1.10,IF(Inserimento!I221="4%",Inserimento!H221/1.04,Inserimento!H221))))</f>
        <v/>
      </c>
      <c r="F221" s="27">
        <f>IF(Inserimento!G221="","",Inserimento!G221)</f>
        <v/>
      </c>
      <c r="G221" s="27">
        <f>IF(E221="","",E221*Inserimento!J221)</f>
        <v/>
      </c>
      <c r="H221" s="27">
        <f>IF(Inserimento!K221="","",Inserimento!K221)</f>
        <v/>
      </c>
      <c r="I221" s="27">
        <f>IF(Inserimento!L221="","",Inserimento!L221)</f>
        <v/>
      </c>
      <c r="J221" s="27">
        <f>IF(Inserimento!M221="","",Inserimento!M221)</f>
        <v/>
      </c>
      <c r="K221" s="27">
        <f>IF(Inserimento!N221="","",Inserimento!N221)</f>
        <v/>
      </c>
      <c r="L221" s="27">
        <f>IF(Inserimento!O221="","",Inserimento!O221)</f>
        <v/>
      </c>
      <c r="M221" s="27">
        <f>IF(Inserimento!P221="","",Inserimento!P221)</f>
        <v/>
      </c>
      <c r="N221" s="27">
        <f>IF(A221="","",SUM(F221,G221,H221,I221,J221,K221,L221,M221))</f>
        <v/>
      </c>
      <c r="O221" s="27">
        <f>IF(E221="","",E221-N221)</f>
        <v/>
      </c>
      <c r="P221" s="28">
        <f>IF(E221=0,"",IF(E221="","",O221/E221))</f>
        <v/>
      </c>
      <c r="Q221" s="27">
        <f>IF(O221="","",O221*Inserimento!Q221)</f>
        <v/>
      </c>
      <c r="R221" s="27">
        <f>IF(1-Inserimento!J221=0,"",IF(N221="","",SUM(F221,H221,I221,J221,K221,L221,M221)/(1-Inserimento!J221)))</f>
        <v/>
      </c>
      <c r="S221" s="13">
        <f>IF(P221="","",IF(P221&gt;=Parametri!$C$29,"OK",IF(P221&gt;=Parametri!$C$30,"ATTENZIONE","CRITICO")))</f>
        <v/>
      </c>
      <c r="T221" s="29">
        <f>IF(Inserimento!T221="","",TODAY()-Inserimento!T221)</f>
        <v/>
      </c>
      <c r="U221" s="13">
        <f>IF(S221="","",IF(AND(S221="CRITICO",T221&gt;Parametri!$C$31),"RIORDINO",IF(T221&gt;Parametri!$C$31,"VERIFICA","")))</f>
        <v/>
      </c>
    </row>
    <row r="222" ht="18" customHeight="1">
      <c r="A222" s="8">
        <f>IF(Inserimento!A222="","",Inserimento!A222)</f>
        <v/>
      </c>
      <c r="B222" s="8">
        <f>IF(Inserimento!C222="","",Inserimento!C222)</f>
        <v/>
      </c>
      <c r="C222" s="8">
        <f>IF(Inserimento!D222="","",Inserimento!D222)</f>
        <v/>
      </c>
      <c r="D222" s="30">
        <f>IF(Inserimento!H222="","",Inserimento!H222)</f>
        <v/>
      </c>
      <c r="E222" s="30">
        <f>IF(Inserimento!H222="","",IF(Inserimento!I222="22%",Inserimento!H222/1.22,IF(Inserimento!I222="10%",Inserimento!H222/1.10,IF(Inserimento!I222="4%",Inserimento!H222/1.04,Inserimento!H222))))</f>
        <v/>
      </c>
      <c r="F222" s="30">
        <f>IF(Inserimento!G222="","",Inserimento!G222)</f>
        <v/>
      </c>
      <c r="G222" s="30">
        <f>IF(E222="","",E222*Inserimento!J222)</f>
        <v/>
      </c>
      <c r="H222" s="30">
        <f>IF(Inserimento!K222="","",Inserimento!K222)</f>
        <v/>
      </c>
      <c r="I222" s="30">
        <f>IF(Inserimento!L222="","",Inserimento!L222)</f>
        <v/>
      </c>
      <c r="J222" s="30">
        <f>IF(Inserimento!M222="","",Inserimento!M222)</f>
        <v/>
      </c>
      <c r="K222" s="30">
        <f>IF(Inserimento!N222="","",Inserimento!N222)</f>
        <v/>
      </c>
      <c r="L222" s="30">
        <f>IF(Inserimento!O222="","",Inserimento!O222)</f>
        <v/>
      </c>
      <c r="M222" s="30">
        <f>IF(Inserimento!P222="","",Inserimento!P222)</f>
        <v/>
      </c>
      <c r="N222" s="30">
        <f>IF(A222="","",SUM(F222,G222,H222,I222,J222,K222,L222,M222))</f>
        <v/>
      </c>
      <c r="O222" s="30">
        <f>IF(E222="","",E222-N222)</f>
        <v/>
      </c>
      <c r="P222" s="31">
        <f>IF(E222=0,"",IF(E222="","",O222/E222))</f>
        <v/>
      </c>
      <c r="Q222" s="30">
        <f>IF(O222="","",O222*Inserimento!Q222)</f>
        <v/>
      </c>
      <c r="R222" s="30">
        <f>IF(1-Inserimento!J222=0,"",IF(N222="","",SUM(F222,H222,I222,J222,K222,L222,M222)/(1-Inserimento!J222)))</f>
        <v/>
      </c>
      <c r="S222" s="8">
        <f>IF(P222="","",IF(P222&gt;=Parametri!$C$29,"OK",IF(P222&gt;=Parametri!$C$30,"ATTENZIONE","CRITICO")))</f>
        <v/>
      </c>
      <c r="T222" s="32">
        <f>IF(Inserimento!T222="","",TODAY()-Inserimento!T222)</f>
        <v/>
      </c>
      <c r="U222" s="8">
        <f>IF(S222="","",IF(AND(S222="CRITICO",T222&gt;Parametri!$C$31),"RIORDINO",IF(T222&gt;Parametri!$C$31,"VERIFICA","")))</f>
        <v/>
      </c>
    </row>
    <row r="223" ht="18" customHeight="1">
      <c r="A223" s="13">
        <f>IF(Inserimento!A223="","",Inserimento!A223)</f>
        <v/>
      </c>
      <c r="B223" s="13">
        <f>IF(Inserimento!C223="","",Inserimento!C223)</f>
        <v/>
      </c>
      <c r="C223" s="13">
        <f>IF(Inserimento!D223="","",Inserimento!D223)</f>
        <v/>
      </c>
      <c r="D223" s="27">
        <f>IF(Inserimento!H223="","",Inserimento!H223)</f>
        <v/>
      </c>
      <c r="E223" s="27">
        <f>IF(Inserimento!H223="","",IF(Inserimento!I223="22%",Inserimento!H223/1.22,IF(Inserimento!I223="10%",Inserimento!H223/1.10,IF(Inserimento!I223="4%",Inserimento!H223/1.04,Inserimento!H223))))</f>
        <v/>
      </c>
      <c r="F223" s="27">
        <f>IF(Inserimento!G223="","",Inserimento!G223)</f>
        <v/>
      </c>
      <c r="G223" s="27">
        <f>IF(E223="","",E223*Inserimento!J223)</f>
        <v/>
      </c>
      <c r="H223" s="27">
        <f>IF(Inserimento!K223="","",Inserimento!K223)</f>
        <v/>
      </c>
      <c r="I223" s="27">
        <f>IF(Inserimento!L223="","",Inserimento!L223)</f>
        <v/>
      </c>
      <c r="J223" s="27">
        <f>IF(Inserimento!M223="","",Inserimento!M223)</f>
        <v/>
      </c>
      <c r="K223" s="27">
        <f>IF(Inserimento!N223="","",Inserimento!N223)</f>
        <v/>
      </c>
      <c r="L223" s="27">
        <f>IF(Inserimento!O223="","",Inserimento!O223)</f>
        <v/>
      </c>
      <c r="M223" s="27">
        <f>IF(Inserimento!P223="","",Inserimento!P223)</f>
        <v/>
      </c>
      <c r="N223" s="27">
        <f>IF(A223="","",SUM(F223,G223,H223,I223,J223,K223,L223,M223))</f>
        <v/>
      </c>
      <c r="O223" s="27">
        <f>IF(E223="","",E223-N223)</f>
        <v/>
      </c>
      <c r="P223" s="28">
        <f>IF(E223=0,"",IF(E223="","",O223/E223))</f>
        <v/>
      </c>
      <c r="Q223" s="27">
        <f>IF(O223="","",O223*Inserimento!Q223)</f>
        <v/>
      </c>
      <c r="R223" s="27">
        <f>IF(1-Inserimento!J223=0,"",IF(N223="","",SUM(F223,H223,I223,J223,K223,L223,M223)/(1-Inserimento!J223)))</f>
        <v/>
      </c>
      <c r="S223" s="13">
        <f>IF(P223="","",IF(P223&gt;=Parametri!$C$29,"OK",IF(P223&gt;=Parametri!$C$30,"ATTENZIONE","CRITICO")))</f>
        <v/>
      </c>
      <c r="T223" s="29">
        <f>IF(Inserimento!T223="","",TODAY()-Inserimento!T223)</f>
        <v/>
      </c>
      <c r="U223" s="13">
        <f>IF(S223="","",IF(AND(S223="CRITICO",T223&gt;Parametri!$C$31),"RIORDINO",IF(T223&gt;Parametri!$C$31,"VERIFICA","")))</f>
        <v/>
      </c>
    </row>
    <row r="224" ht="18" customHeight="1">
      <c r="A224" s="8">
        <f>IF(Inserimento!A224="","",Inserimento!A224)</f>
        <v/>
      </c>
      <c r="B224" s="8">
        <f>IF(Inserimento!C224="","",Inserimento!C224)</f>
        <v/>
      </c>
      <c r="C224" s="8">
        <f>IF(Inserimento!D224="","",Inserimento!D224)</f>
        <v/>
      </c>
      <c r="D224" s="30">
        <f>IF(Inserimento!H224="","",Inserimento!H224)</f>
        <v/>
      </c>
      <c r="E224" s="30">
        <f>IF(Inserimento!H224="","",IF(Inserimento!I224="22%",Inserimento!H224/1.22,IF(Inserimento!I224="10%",Inserimento!H224/1.10,IF(Inserimento!I224="4%",Inserimento!H224/1.04,Inserimento!H224))))</f>
        <v/>
      </c>
      <c r="F224" s="30">
        <f>IF(Inserimento!G224="","",Inserimento!G224)</f>
        <v/>
      </c>
      <c r="G224" s="30">
        <f>IF(E224="","",E224*Inserimento!J224)</f>
        <v/>
      </c>
      <c r="H224" s="30">
        <f>IF(Inserimento!K224="","",Inserimento!K224)</f>
        <v/>
      </c>
      <c r="I224" s="30">
        <f>IF(Inserimento!L224="","",Inserimento!L224)</f>
        <v/>
      </c>
      <c r="J224" s="30">
        <f>IF(Inserimento!M224="","",Inserimento!M224)</f>
        <v/>
      </c>
      <c r="K224" s="30">
        <f>IF(Inserimento!N224="","",Inserimento!N224)</f>
        <v/>
      </c>
      <c r="L224" s="30">
        <f>IF(Inserimento!O224="","",Inserimento!O224)</f>
        <v/>
      </c>
      <c r="M224" s="30">
        <f>IF(Inserimento!P224="","",Inserimento!P224)</f>
        <v/>
      </c>
      <c r="N224" s="30">
        <f>IF(A224="","",SUM(F224,G224,H224,I224,J224,K224,L224,M224))</f>
        <v/>
      </c>
      <c r="O224" s="30">
        <f>IF(E224="","",E224-N224)</f>
        <v/>
      </c>
      <c r="P224" s="31">
        <f>IF(E224=0,"",IF(E224="","",O224/E224))</f>
        <v/>
      </c>
      <c r="Q224" s="30">
        <f>IF(O224="","",O224*Inserimento!Q224)</f>
        <v/>
      </c>
      <c r="R224" s="30">
        <f>IF(1-Inserimento!J224=0,"",IF(N224="","",SUM(F224,H224,I224,J224,K224,L224,M224)/(1-Inserimento!J224)))</f>
        <v/>
      </c>
      <c r="S224" s="8">
        <f>IF(P224="","",IF(P224&gt;=Parametri!$C$29,"OK",IF(P224&gt;=Parametri!$C$30,"ATTENZIONE","CRITICO")))</f>
        <v/>
      </c>
      <c r="T224" s="32">
        <f>IF(Inserimento!T224="","",TODAY()-Inserimento!T224)</f>
        <v/>
      </c>
      <c r="U224" s="8">
        <f>IF(S224="","",IF(AND(S224="CRITICO",T224&gt;Parametri!$C$31),"RIORDINO",IF(T224&gt;Parametri!$C$31,"VERIFICA","")))</f>
        <v/>
      </c>
    </row>
    <row r="225" ht="18" customHeight="1">
      <c r="A225" s="13">
        <f>IF(Inserimento!A225="","",Inserimento!A225)</f>
        <v/>
      </c>
      <c r="B225" s="13">
        <f>IF(Inserimento!C225="","",Inserimento!C225)</f>
        <v/>
      </c>
      <c r="C225" s="13">
        <f>IF(Inserimento!D225="","",Inserimento!D225)</f>
        <v/>
      </c>
      <c r="D225" s="27">
        <f>IF(Inserimento!H225="","",Inserimento!H225)</f>
        <v/>
      </c>
      <c r="E225" s="27">
        <f>IF(Inserimento!H225="","",IF(Inserimento!I225="22%",Inserimento!H225/1.22,IF(Inserimento!I225="10%",Inserimento!H225/1.10,IF(Inserimento!I225="4%",Inserimento!H225/1.04,Inserimento!H225))))</f>
        <v/>
      </c>
      <c r="F225" s="27">
        <f>IF(Inserimento!G225="","",Inserimento!G225)</f>
        <v/>
      </c>
      <c r="G225" s="27">
        <f>IF(E225="","",E225*Inserimento!J225)</f>
        <v/>
      </c>
      <c r="H225" s="27">
        <f>IF(Inserimento!K225="","",Inserimento!K225)</f>
        <v/>
      </c>
      <c r="I225" s="27">
        <f>IF(Inserimento!L225="","",Inserimento!L225)</f>
        <v/>
      </c>
      <c r="J225" s="27">
        <f>IF(Inserimento!M225="","",Inserimento!M225)</f>
        <v/>
      </c>
      <c r="K225" s="27">
        <f>IF(Inserimento!N225="","",Inserimento!N225)</f>
        <v/>
      </c>
      <c r="L225" s="27">
        <f>IF(Inserimento!O225="","",Inserimento!O225)</f>
        <v/>
      </c>
      <c r="M225" s="27">
        <f>IF(Inserimento!P225="","",Inserimento!P225)</f>
        <v/>
      </c>
      <c r="N225" s="27">
        <f>IF(A225="","",SUM(F225,G225,H225,I225,J225,K225,L225,M225))</f>
        <v/>
      </c>
      <c r="O225" s="27">
        <f>IF(E225="","",E225-N225)</f>
        <v/>
      </c>
      <c r="P225" s="28">
        <f>IF(E225=0,"",IF(E225="","",O225/E225))</f>
        <v/>
      </c>
      <c r="Q225" s="27">
        <f>IF(O225="","",O225*Inserimento!Q225)</f>
        <v/>
      </c>
      <c r="R225" s="27">
        <f>IF(1-Inserimento!J225=0,"",IF(N225="","",SUM(F225,H225,I225,J225,K225,L225,M225)/(1-Inserimento!J225)))</f>
        <v/>
      </c>
      <c r="S225" s="13">
        <f>IF(P225="","",IF(P225&gt;=Parametri!$C$29,"OK",IF(P225&gt;=Parametri!$C$30,"ATTENZIONE","CRITICO")))</f>
        <v/>
      </c>
      <c r="T225" s="29">
        <f>IF(Inserimento!T225="","",TODAY()-Inserimento!T225)</f>
        <v/>
      </c>
      <c r="U225" s="13">
        <f>IF(S225="","",IF(AND(S225="CRITICO",T225&gt;Parametri!$C$31),"RIORDINO",IF(T225&gt;Parametri!$C$31,"VERIFICA","")))</f>
        <v/>
      </c>
    </row>
    <row r="226" ht="18" customHeight="1">
      <c r="A226" s="8">
        <f>IF(Inserimento!A226="","",Inserimento!A226)</f>
        <v/>
      </c>
      <c r="B226" s="8">
        <f>IF(Inserimento!C226="","",Inserimento!C226)</f>
        <v/>
      </c>
      <c r="C226" s="8">
        <f>IF(Inserimento!D226="","",Inserimento!D226)</f>
        <v/>
      </c>
      <c r="D226" s="30">
        <f>IF(Inserimento!H226="","",Inserimento!H226)</f>
        <v/>
      </c>
      <c r="E226" s="30">
        <f>IF(Inserimento!H226="","",IF(Inserimento!I226="22%",Inserimento!H226/1.22,IF(Inserimento!I226="10%",Inserimento!H226/1.10,IF(Inserimento!I226="4%",Inserimento!H226/1.04,Inserimento!H226))))</f>
        <v/>
      </c>
      <c r="F226" s="30">
        <f>IF(Inserimento!G226="","",Inserimento!G226)</f>
        <v/>
      </c>
      <c r="G226" s="30">
        <f>IF(E226="","",E226*Inserimento!J226)</f>
        <v/>
      </c>
      <c r="H226" s="30">
        <f>IF(Inserimento!K226="","",Inserimento!K226)</f>
        <v/>
      </c>
      <c r="I226" s="30">
        <f>IF(Inserimento!L226="","",Inserimento!L226)</f>
        <v/>
      </c>
      <c r="J226" s="30">
        <f>IF(Inserimento!M226="","",Inserimento!M226)</f>
        <v/>
      </c>
      <c r="K226" s="30">
        <f>IF(Inserimento!N226="","",Inserimento!N226)</f>
        <v/>
      </c>
      <c r="L226" s="30">
        <f>IF(Inserimento!O226="","",Inserimento!O226)</f>
        <v/>
      </c>
      <c r="M226" s="30">
        <f>IF(Inserimento!P226="","",Inserimento!P226)</f>
        <v/>
      </c>
      <c r="N226" s="30">
        <f>IF(A226="","",SUM(F226,G226,H226,I226,J226,K226,L226,M226))</f>
        <v/>
      </c>
      <c r="O226" s="30">
        <f>IF(E226="","",E226-N226)</f>
        <v/>
      </c>
      <c r="P226" s="31">
        <f>IF(E226=0,"",IF(E226="","",O226/E226))</f>
        <v/>
      </c>
      <c r="Q226" s="30">
        <f>IF(O226="","",O226*Inserimento!Q226)</f>
        <v/>
      </c>
      <c r="R226" s="30">
        <f>IF(1-Inserimento!J226=0,"",IF(N226="","",SUM(F226,H226,I226,J226,K226,L226,M226)/(1-Inserimento!J226)))</f>
        <v/>
      </c>
      <c r="S226" s="8">
        <f>IF(P226="","",IF(P226&gt;=Parametri!$C$29,"OK",IF(P226&gt;=Parametri!$C$30,"ATTENZIONE","CRITICO")))</f>
        <v/>
      </c>
      <c r="T226" s="32">
        <f>IF(Inserimento!T226="","",TODAY()-Inserimento!T226)</f>
        <v/>
      </c>
      <c r="U226" s="8">
        <f>IF(S226="","",IF(AND(S226="CRITICO",T226&gt;Parametri!$C$31),"RIORDINO",IF(T226&gt;Parametri!$C$31,"VERIFICA","")))</f>
        <v/>
      </c>
    </row>
    <row r="227" ht="18" customHeight="1">
      <c r="A227" s="13">
        <f>IF(Inserimento!A227="","",Inserimento!A227)</f>
        <v/>
      </c>
      <c r="B227" s="13">
        <f>IF(Inserimento!C227="","",Inserimento!C227)</f>
        <v/>
      </c>
      <c r="C227" s="13">
        <f>IF(Inserimento!D227="","",Inserimento!D227)</f>
        <v/>
      </c>
      <c r="D227" s="27">
        <f>IF(Inserimento!H227="","",Inserimento!H227)</f>
        <v/>
      </c>
      <c r="E227" s="27">
        <f>IF(Inserimento!H227="","",IF(Inserimento!I227="22%",Inserimento!H227/1.22,IF(Inserimento!I227="10%",Inserimento!H227/1.10,IF(Inserimento!I227="4%",Inserimento!H227/1.04,Inserimento!H227))))</f>
        <v/>
      </c>
      <c r="F227" s="27">
        <f>IF(Inserimento!G227="","",Inserimento!G227)</f>
        <v/>
      </c>
      <c r="G227" s="27">
        <f>IF(E227="","",E227*Inserimento!J227)</f>
        <v/>
      </c>
      <c r="H227" s="27">
        <f>IF(Inserimento!K227="","",Inserimento!K227)</f>
        <v/>
      </c>
      <c r="I227" s="27">
        <f>IF(Inserimento!L227="","",Inserimento!L227)</f>
        <v/>
      </c>
      <c r="J227" s="27">
        <f>IF(Inserimento!M227="","",Inserimento!M227)</f>
        <v/>
      </c>
      <c r="K227" s="27">
        <f>IF(Inserimento!N227="","",Inserimento!N227)</f>
        <v/>
      </c>
      <c r="L227" s="27">
        <f>IF(Inserimento!O227="","",Inserimento!O227)</f>
        <v/>
      </c>
      <c r="M227" s="27">
        <f>IF(Inserimento!P227="","",Inserimento!P227)</f>
        <v/>
      </c>
      <c r="N227" s="27">
        <f>IF(A227="","",SUM(F227,G227,H227,I227,J227,K227,L227,M227))</f>
        <v/>
      </c>
      <c r="O227" s="27">
        <f>IF(E227="","",E227-N227)</f>
        <v/>
      </c>
      <c r="P227" s="28">
        <f>IF(E227=0,"",IF(E227="","",O227/E227))</f>
        <v/>
      </c>
      <c r="Q227" s="27">
        <f>IF(O227="","",O227*Inserimento!Q227)</f>
        <v/>
      </c>
      <c r="R227" s="27">
        <f>IF(1-Inserimento!J227=0,"",IF(N227="","",SUM(F227,H227,I227,J227,K227,L227,M227)/(1-Inserimento!J227)))</f>
        <v/>
      </c>
      <c r="S227" s="13">
        <f>IF(P227="","",IF(P227&gt;=Parametri!$C$29,"OK",IF(P227&gt;=Parametri!$C$30,"ATTENZIONE","CRITICO")))</f>
        <v/>
      </c>
      <c r="T227" s="29">
        <f>IF(Inserimento!T227="","",TODAY()-Inserimento!T227)</f>
        <v/>
      </c>
      <c r="U227" s="13">
        <f>IF(S227="","",IF(AND(S227="CRITICO",T227&gt;Parametri!$C$31),"RIORDINO",IF(T227&gt;Parametri!$C$31,"VERIFICA","")))</f>
        <v/>
      </c>
    </row>
    <row r="228" ht="18" customHeight="1">
      <c r="A228" s="8">
        <f>IF(Inserimento!A228="","",Inserimento!A228)</f>
        <v/>
      </c>
      <c r="B228" s="8">
        <f>IF(Inserimento!C228="","",Inserimento!C228)</f>
        <v/>
      </c>
      <c r="C228" s="8">
        <f>IF(Inserimento!D228="","",Inserimento!D228)</f>
        <v/>
      </c>
      <c r="D228" s="30">
        <f>IF(Inserimento!H228="","",Inserimento!H228)</f>
        <v/>
      </c>
      <c r="E228" s="30">
        <f>IF(Inserimento!H228="","",IF(Inserimento!I228="22%",Inserimento!H228/1.22,IF(Inserimento!I228="10%",Inserimento!H228/1.10,IF(Inserimento!I228="4%",Inserimento!H228/1.04,Inserimento!H228))))</f>
        <v/>
      </c>
      <c r="F228" s="30">
        <f>IF(Inserimento!G228="","",Inserimento!G228)</f>
        <v/>
      </c>
      <c r="G228" s="30">
        <f>IF(E228="","",E228*Inserimento!J228)</f>
        <v/>
      </c>
      <c r="H228" s="30">
        <f>IF(Inserimento!K228="","",Inserimento!K228)</f>
        <v/>
      </c>
      <c r="I228" s="30">
        <f>IF(Inserimento!L228="","",Inserimento!L228)</f>
        <v/>
      </c>
      <c r="J228" s="30">
        <f>IF(Inserimento!M228="","",Inserimento!M228)</f>
        <v/>
      </c>
      <c r="K228" s="30">
        <f>IF(Inserimento!N228="","",Inserimento!N228)</f>
        <v/>
      </c>
      <c r="L228" s="30">
        <f>IF(Inserimento!O228="","",Inserimento!O228)</f>
        <v/>
      </c>
      <c r="M228" s="30">
        <f>IF(Inserimento!P228="","",Inserimento!P228)</f>
        <v/>
      </c>
      <c r="N228" s="30">
        <f>IF(A228="","",SUM(F228,G228,H228,I228,J228,K228,L228,M228))</f>
        <v/>
      </c>
      <c r="O228" s="30">
        <f>IF(E228="","",E228-N228)</f>
        <v/>
      </c>
      <c r="P228" s="31">
        <f>IF(E228=0,"",IF(E228="","",O228/E228))</f>
        <v/>
      </c>
      <c r="Q228" s="30">
        <f>IF(O228="","",O228*Inserimento!Q228)</f>
        <v/>
      </c>
      <c r="R228" s="30">
        <f>IF(1-Inserimento!J228=0,"",IF(N228="","",SUM(F228,H228,I228,J228,K228,L228,M228)/(1-Inserimento!J228)))</f>
        <v/>
      </c>
      <c r="S228" s="8">
        <f>IF(P228="","",IF(P228&gt;=Parametri!$C$29,"OK",IF(P228&gt;=Parametri!$C$30,"ATTENZIONE","CRITICO")))</f>
        <v/>
      </c>
      <c r="T228" s="32">
        <f>IF(Inserimento!T228="","",TODAY()-Inserimento!T228)</f>
        <v/>
      </c>
      <c r="U228" s="8">
        <f>IF(S228="","",IF(AND(S228="CRITICO",T228&gt;Parametri!$C$31),"RIORDINO",IF(T228&gt;Parametri!$C$31,"VERIFICA","")))</f>
        <v/>
      </c>
    </row>
    <row r="229" ht="18" customHeight="1">
      <c r="A229" s="13">
        <f>IF(Inserimento!A229="","",Inserimento!A229)</f>
        <v/>
      </c>
      <c r="B229" s="13">
        <f>IF(Inserimento!C229="","",Inserimento!C229)</f>
        <v/>
      </c>
      <c r="C229" s="13">
        <f>IF(Inserimento!D229="","",Inserimento!D229)</f>
        <v/>
      </c>
      <c r="D229" s="27">
        <f>IF(Inserimento!H229="","",Inserimento!H229)</f>
        <v/>
      </c>
      <c r="E229" s="27">
        <f>IF(Inserimento!H229="","",IF(Inserimento!I229="22%",Inserimento!H229/1.22,IF(Inserimento!I229="10%",Inserimento!H229/1.10,IF(Inserimento!I229="4%",Inserimento!H229/1.04,Inserimento!H229))))</f>
        <v/>
      </c>
      <c r="F229" s="27">
        <f>IF(Inserimento!G229="","",Inserimento!G229)</f>
        <v/>
      </c>
      <c r="G229" s="27">
        <f>IF(E229="","",E229*Inserimento!J229)</f>
        <v/>
      </c>
      <c r="H229" s="27">
        <f>IF(Inserimento!K229="","",Inserimento!K229)</f>
        <v/>
      </c>
      <c r="I229" s="27">
        <f>IF(Inserimento!L229="","",Inserimento!L229)</f>
        <v/>
      </c>
      <c r="J229" s="27">
        <f>IF(Inserimento!M229="","",Inserimento!M229)</f>
        <v/>
      </c>
      <c r="K229" s="27">
        <f>IF(Inserimento!N229="","",Inserimento!N229)</f>
        <v/>
      </c>
      <c r="L229" s="27">
        <f>IF(Inserimento!O229="","",Inserimento!O229)</f>
        <v/>
      </c>
      <c r="M229" s="27">
        <f>IF(Inserimento!P229="","",Inserimento!P229)</f>
        <v/>
      </c>
      <c r="N229" s="27">
        <f>IF(A229="","",SUM(F229,G229,H229,I229,J229,K229,L229,M229))</f>
        <v/>
      </c>
      <c r="O229" s="27">
        <f>IF(E229="","",E229-N229)</f>
        <v/>
      </c>
      <c r="P229" s="28">
        <f>IF(E229=0,"",IF(E229="","",O229/E229))</f>
        <v/>
      </c>
      <c r="Q229" s="27">
        <f>IF(O229="","",O229*Inserimento!Q229)</f>
        <v/>
      </c>
      <c r="R229" s="27">
        <f>IF(1-Inserimento!J229=0,"",IF(N229="","",SUM(F229,H229,I229,J229,K229,L229,M229)/(1-Inserimento!J229)))</f>
        <v/>
      </c>
      <c r="S229" s="13">
        <f>IF(P229="","",IF(P229&gt;=Parametri!$C$29,"OK",IF(P229&gt;=Parametri!$C$30,"ATTENZIONE","CRITICO")))</f>
        <v/>
      </c>
      <c r="T229" s="29">
        <f>IF(Inserimento!T229="","",TODAY()-Inserimento!T229)</f>
        <v/>
      </c>
      <c r="U229" s="13">
        <f>IF(S229="","",IF(AND(S229="CRITICO",T229&gt;Parametri!$C$31),"RIORDINO",IF(T229&gt;Parametri!$C$31,"VERIFICA","")))</f>
        <v/>
      </c>
    </row>
    <row r="230" ht="18" customHeight="1">
      <c r="A230" s="8">
        <f>IF(Inserimento!A230="","",Inserimento!A230)</f>
        <v/>
      </c>
      <c r="B230" s="8">
        <f>IF(Inserimento!C230="","",Inserimento!C230)</f>
        <v/>
      </c>
      <c r="C230" s="8">
        <f>IF(Inserimento!D230="","",Inserimento!D230)</f>
        <v/>
      </c>
      <c r="D230" s="30">
        <f>IF(Inserimento!H230="","",Inserimento!H230)</f>
        <v/>
      </c>
      <c r="E230" s="30">
        <f>IF(Inserimento!H230="","",IF(Inserimento!I230="22%",Inserimento!H230/1.22,IF(Inserimento!I230="10%",Inserimento!H230/1.10,IF(Inserimento!I230="4%",Inserimento!H230/1.04,Inserimento!H230))))</f>
        <v/>
      </c>
      <c r="F230" s="30">
        <f>IF(Inserimento!G230="","",Inserimento!G230)</f>
        <v/>
      </c>
      <c r="G230" s="30">
        <f>IF(E230="","",E230*Inserimento!J230)</f>
        <v/>
      </c>
      <c r="H230" s="30">
        <f>IF(Inserimento!K230="","",Inserimento!K230)</f>
        <v/>
      </c>
      <c r="I230" s="30">
        <f>IF(Inserimento!L230="","",Inserimento!L230)</f>
        <v/>
      </c>
      <c r="J230" s="30">
        <f>IF(Inserimento!M230="","",Inserimento!M230)</f>
        <v/>
      </c>
      <c r="K230" s="30">
        <f>IF(Inserimento!N230="","",Inserimento!N230)</f>
        <v/>
      </c>
      <c r="L230" s="30">
        <f>IF(Inserimento!O230="","",Inserimento!O230)</f>
        <v/>
      </c>
      <c r="M230" s="30">
        <f>IF(Inserimento!P230="","",Inserimento!P230)</f>
        <v/>
      </c>
      <c r="N230" s="30">
        <f>IF(A230="","",SUM(F230,G230,H230,I230,J230,K230,L230,M230))</f>
        <v/>
      </c>
      <c r="O230" s="30">
        <f>IF(E230="","",E230-N230)</f>
        <v/>
      </c>
      <c r="P230" s="31">
        <f>IF(E230=0,"",IF(E230="","",O230/E230))</f>
        <v/>
      </c>
      <c r="Q230" s="30">
        <f>IF(O230="","",O230*Inserimento!Q230)</f>
        <v/>
      </c>
      <c r="R230" s="30">
        <f>IF(1-Inserimento!J230=0,"",IF(N230="","",SUM(F230,H230,I230,J230,K230,L230,M230)/(1-Inserimento!J230)))</f>
        <v/>
      </c>
      <c r="S230" s="8">
        <f>IF(P230="","",IF(P230&gt;=Parametri!$C$29,"OK",IF(P230&gt;=Parametri!$C$30,"ATTENZIONE","CRITICO")))</f>
        <v/>
      </c>
      <c r="T230" s="32">
        <f>IF(Inserimento!T230="","",TODAY()-Inserimento!T230)</f>
        <v/>
      </c>
      <c r="U230" s="8">
        <f>IF(S230="","",IF(AND(S230="CRITICO",T230&gt;Parametri!$C$31),"RIORDINO",IF(T230&gt;Parametri!$C$31,"VERIFICA","")))</f>
        <v/>
      </c>
    </row>
    <row r="231" ht="18" customHeight="1">
      <c r="A231" s="13">
        <f>IF(Inserimento!A231="","",Inserimento!A231)</f>
        <v/>
      </c>
      <c r="B231" s="13">
        <f>IF(Inserimento!C231="","",Inserimento!C231)</f>
        <v/>
      </c>
      <c r="C231" s="13">
        <f>IF(Inserimento!D231="","",Inserimento!D231)</f>
        <v/>
      </c>
      <c r="D231" s="27">
        <f>IF(Inserimento!H231="","",Inserimento!H231)</f>
        <v/>
      </c>
      <c r="E231" s="27">
        <f>IF(Inserimento!H231="","",IF(Inserimento!I231="22%",Inserimento!H231/1.22,IF(Inserimento!I231="10%",Inserimento!H231/1.10,IF(Inserimento!I231="4%",Inserimento!H231/1.04,Inserimento!H231))))</f>
        <v/>
      </c>
      <c r="F231" s="27">
        <f>IF(Inserimento!G231="","",Inserimento!G231)</f>
        <v/>
      </c>
      <c r="G231" s="27">
        <f>IF(E231="","",E231*Inserimento!J231)</f>
        <v/>
      </c>
      <c r="H231" s="27">
        <f>IF(Inserimento!K231="","",Inserimento!K231)</f>
        <v/>
      </c>
      <c r="I231" s="27">
        <f>IF(Inserimento!L231="","",Inserimento!L231)</f>
        <v/>
      </c>
      <c r="J231" s="27">
        <f>IF(Inserimento!M231="","",Inserimento!M231)</f>
        <v/>
      </c>
      <c r="K231" s="27">
        <f>IF(Inserimento!N231="","",Inserimento!N231)</f>
        <v/>
      </c>
      <c r="L231" s="27">
        <f>IF(Inserimento!O231="","",Inserimento!O231)</f>
        <v/>
      </c>
      <c r="M231" s="27">
        <f>IF(Inserimento!P231="","",Inserimento!P231)</f>
        <v/>
      </c>
      <c r="N231" s="27">
        <f>IF(A231="","",SUM(F231,G231,H231,I231,J231,K231,L231,M231))</f>
        <v/>
      </c>
      <c r="O231" s="27">
        <f>IF(E231="","",E231-N231)</f>
        <v/>
      </c>
      <c r="P231" s="28">
        <f>IF(E231=0,"",IF(E231="","",O231/E231))</f>
        <v/>
      </c>
      <c r="Q231" s="27">
        <f>IF(O231="","",O231*Inserimento!Q231)</f>
        <v/>
      </c>
      <c r="R231" s="27">
        <f>IF(1-Inserimento!J231=0,"",IF(N231="","",SUM(F231,H231,I231,J231,K231,L231,M231)/(1-Inserimento!J231)))</f>
        <v/>
      </c>
      <c r="S231" s="13">
        <f>IF(P231="","",IF(P231&gt;=Parametri!$C$29,"OK",IF(P231&gt;=Parametri!$C$30,"ATTENZIONE","CRITICO")))</f>
        <v/>
      </c>
      <c r="T231" s="29">
        <f>IF(Inserimento!T231="","",TODAY()-Inserimento!T231)</f>
        <v/>
      </c>
      <c r="U231" s="13">
        <f>IF(S231="","",IF(AND(S231="CRITICO",T231&gt;Parametri!$C$31),"RIORDINO",IF(T231&gt;Parametri!$C$31,"VERIFICA","")))</f>
        <v/>
      </c>
    </row>
    <row r="232" ht="18" customHeight="1">
      <c r="A232" s="8">
        <f>IF(Inserimento!A232="","",Inserimento!A232)</f>
        <v/>
      </c>
      <c r="B232" s="8">
        <f>IF(Inserimento!C232="","",Inserimento!C232)</f>
        <v/>
      </c>
      <c r="C232" s="8">
        <f>IF(Inserimento!D232="","",Inserimento!D232)</f>
        <v/>
      </c>
      <c r="D232" s="30">
        <f>IF(Inserimento!H232="","",Inserimento!H232)</f>
        <v/>
      </c>
      <c r="E232" s="30">
        <f>IF(Inserimento!H232="","",IF(Inserimento!I232="22%",Inserimento!H232/1.22,IF(Inserimento!I232="10%",Inserimento!H232/1.10,IF(Inserimento!I232="4%",Inserimento!H232/1.04,Inserimento!H232))))</f>
        <v/>
      </c>
      <c r="F232" s="30">
        <f>IF(Inserimento!G232="","",Inserimento!G232)</f>
        <v/>
      </c>
      <c r="G232" s="30">
        <f>IF(E232="","",E232*Inserimento!J232)</f>
        <v/>
      </c>
      <c r="H232" s="30">
        <f>IF(Inserimento!K232="","",Inserimento!K232)</f>
        <v/>
      </c>
      <c r="I232" s="30">
        <f>IF(Inserimento!L232="","",Inserimento!L232)</f>
        <v/>
      </c>
      <c r="J232" s="30">
        <f>IF(Inserimento!M232="","",Inserimento!M232)</f>
        <v/>
      </c>
      <c r="K232" s="30">
        <f>IF(Inserimento!N232="","",Inserimento!N232)</f>
        <v/>
      </c>
      <c r="L232" s="30">
        <f>IF(Inserimento!O232="","",Inserimento!O232)</f>
        <v/>
      </c>
      <c r="M232" s="30">
        <f>IF(Inserimento!P232="","",Inserimento!P232)</f>
        <v/>
      </c>
      <c r="N232" s="30">
        <f>IF(A232="","",SUM(F232,G232,H232,I232,J232,K232,L232,M232))</f>
        <v/>
      </c>
      <c r="O232" s="30">
        <f>IF(E232="","",E232-N232)</f>
        <v/>
      </c>
      <c r="P232" s="31">
        <f>IF(E232=0,"",IF(E232="","",O232/E232))</f>
        <v/>
      </c>
      <c r="Q232" s="30">
        <f>IF(O232="","",O232*Inserimento!Q232)</f>
        <v/>
      </c>
      <c r="R232" s="30">
        <f>IF(1-Inserimento!J232=0,"",IF(N232="","",SUM(F232,H232,I232,J232,K232,L232,M232)/(1-Inserimento!J232)))</f>
        <v/>
      </c>
      <c r="S232" s="8">
        <f>IF(P232="","",IF(P232&gt;=Parametri!$C$29,"OK",IF(P232&gt;=Parametri!$C$30,"ATTENZIONE","CRITICO")))</f>
        <v/>
      </c>
      <c r="T232" s="32">
        <f>IF(Inserimento!T232="","",TODAY()-Inserimento!T232)</f>
        <v/>
      </c>
      <c r="U232" s="8">
        <f>IF(S232="","",IF(AND(S232="CRITICO",T232&gt;Parametri!$C$31),"RIORDINO",IF(T232&gt;Parametri!$C$31,"VERIFICA","")))</f>
        <v/>
      </c>
    </row>
    <row r="233" ht="18" customHeight="1">
      <c r="A233" s="13">
        <f>IF(Inserimento!A233="","",Inserimento!A233)</f>
        <v/>
      </c>
      <c r="B233" s="13">
        <f>IF(Inserimento!C233="","",Inserimento!C233)</f>
        <v/>
      </c>
      <c r="C233" s="13">
        <f>IF(Inserimento!D233="","",Inserimento!D233)</f>
        <v/>
      </c>
      <c r="D233" s="27">
        <f>IF(Inserimento!H233="","",Inserimento!H233)</f>
        <v/>
      </c>
      <c r="E233" s="27">
        <f>IF(Inserimento!H233="","",IF(Inserimento!I233="22%",Inserimento!H233/1.22,IF(Inserimento!I233="10%",Inserimento!H233/1.10,IF(Inserimento!I233="4%",Inserimento!H233/1.04,Inserimento!H233))))</f>
        <v/>
      </c>
      <c r="F233" s="27">
        <f>IF(Inserimento!G233="","",Inserimento!G233)</f>
        <v/>
      </c>
      <c r="G233" s="27">
        <f>IF(E233="","",E233*Inserimento!J233)</f>
        <v/>
      </c>
      <c r="H233" s="27">
        <f>IF(Inserimento!K233="","",Inserimento!K233)</f>
        <v/>
      </c>
      <c r="I233" s="27">
        <f>IF(Inserimento!L233="","",Inserimento!L233)</f>
        <v/>
      </c>
      <c r="J233" s="27">
        <f>IF(Inserimento!M233="","",Inserimento!M233)</f>
        <v/>
      </c>
      <c r="K233" s="27">
        <f>IF(Inserimento!N233="","",Inserimento!N233)</f>
        <v/>
      </c>
      <c r="L233" s="27">
        <f>IF(Inserimento!O233="","",Inserimento!O233)</f>
        <v/>
      </c>
      <c r="M233" s="27">
        <f>IF(Inserimento!P233="","",Inserimento!P233)</f>
        <v/>
      </c>
      <c r="N233" s="27">
        <f>IF(A233="","",SUM(F233,G233,H233,I233,J233,K233,L233,M233))</f>
        <v/>
      </c>
      <c r="O233" s="27">
        <f>IF(E233="","",E233-N233)</f>
        <v/>
      </c>
      <c r="P233" s="28">
        <f>IF(E233=0,"",IF(E233="","",O233/E233))</f>
        <v/>
      </c>
      <c r="Q233" s="27">
        <f>IF(O233="","",O233*Inserimento!Q233)</f>
        <v/>
      </c>
      <c r="R233" s="27">
        <f>IF(1-Inserimento!J233=0,"",IF(N233="","",SUM(F233,H233,I233,J233,K233,L233,M233)/(1-Inserimento!J233)))</f>
        <v/>
      </c>
      <c r="S233" s="13">
        <f>IF(P233="","",IF(P233&gt;=Parametri!$C$29,"OK",IF(P233&gt;=Parametri!$C$30,"ATTENZIONE","CRITICO")))</f>
        <v/>
      </c>
      <c r="T233" s="29">
        <f>IF(Inserimento!T233="","",TODAY()-Inserimento!T233)</f>
        <v/>
      </c>
      <c r="U233" s="13">
        <f>IF(S233="","",IF(AND(S233="CRITICO",T233&gt;Parametri!$C$31),"RIORDINO",IF(T233&gt;Parametri!$C$31,"VERIFICA","")))</f>
        <v/>
      </c>
    </row>
    <row r="234" ht="18" customHeight="1">
      <c r="A234" s="8">
        <f>IF(Inserimento!A234="","",Inserimento!A234)</f>
        <v/>
      </c>
      <c r="B234" s="8">
        <f>IF(Inserimento!C234="","",Inserimento!C234)</f>
        <v/>
      </c>
      <c r="C234" s="8">
        <f>IF(Inserimento!D234="","",Inserimento!D234)</f>
        <v/>
      </c>
      <c r="D234" s="30">
        <f>IF(Inserimento!H234="","",Inserimento!H234)</f>
        <v/>
      </c>
      <c r="E234" s="30">
        <f>IF(Inserimento!H234="","",IF(Inserimento!I234="22%",Inserimento!H234/1.22,IF(Inserimento!I234="10%",Inserimento!H234/1.10,IF(Inserimento!I234="4%",Inserimento!H234/1.04,Inserimento!H234))))</f>
        <v/>
      </c>
      <c r="F234" s="30">
        <f>IF(Inserimento!G234="","",Inserimento!G234)</f>
        <v/>
      </c>
      <c r="G234" s="30">
        <f>IF(E234="","",E234*Inserimento!J234)</f>
        <v/>
      </c>
      <c r="H234" s="30">
        <f>IF(Inserimento!K234="","",Inserimento!K234)</f>
        <v/>
      </c>
      <c r="I234" s="30">
        <f>IF(Inserimento!L234="","",Inserimento!L234)</f>
        <v/>
      </c>
      <c r="J234" s="30">
        <f>IF(Inserimento!M234="","",Inserimento!M234)</f>
        <v/>
      </c>
      <c r="K234" s="30">
        <f>IF(Inserimento!N234="","",Inserimento!N234)</f>
        <v/>
      </c>
      <c r="L234" s="30">
        <f>IF(Inserimento!O234="","",Inserimento!O234)</f>
        <v/>
      </c>
      <c r="M234" s="30">
        <f>IF(Inserimento!P234="","",Inserimento!P234)</f>
        <v/>
      </c>
      <c r="N234" s="30">
        <f>IF(A234="","",SUM(F234,G234,H234,I234,J234,K234,L234,M234))</f>
        <v/>
      </c>
      <c r="O234" s="30">
        <f>IF(E234="","",E234-N234)</f>
        <v/>
      </c>
      <c r="P234" s="31">
        <f>IF(E234=0,"",IF(E234="","",O234/E234))</f>
        <v/>
      </c>
      <c r="Q234" s="30">
        <f>IF(O234="","",O234*Inserimento!Q234)</f>
        <v/>
      </c>
      <c r="R234" s="30">
        <f>IF(1-Inserimento!J234=0,"",IF(N234="","",SUM(F234,H234,I234,J234,K234,L234,M234)/(1-Inserimento!J234)))</f>
        <v/>
      </c>
      <c r="S234" s="8">
        <f>IF(P234="","",IF(P234&gt;=Parametri!$C$29,"OK",IF(P234&gt;=Parametri!$C$30,"ATTENZIONE","CRITICO")))</f>
        <v/>
      </c>
      <c r="T234" s="32">
        <f>IF(Inserimento!T234="","",TODAY()-Inserimento!T234)</f>
        <v/>
      </c>
      <c r="U234" s="8">
        <f>IF(S234="","",IF(AND(S234="CRITICO",T234&gt;Parametri!$C$31),"RIORDINO",IF(T234&gt;Parametri!$C$31,"VERIFICA","")))</f>
        <v/>
      </c>
    </row>
    <row r="235" ht="18" customHeight="1">
      <c r="A235" s="13">
        <f>IF(Inserimento!A235="","",Inserimento!A235)</f>
        <v/>
      </c>
      <c r="B235" s="13">
        <f>IF(Inserimento!C235="","",Inserimento!C235)</f>
        <v/>
      </c>
      <c r="C235" s="13">
        <f>IF(Inserimento!D235="","",Inserimento!D235)</f>
        <v/>
      </c>
      <c r="D235" s="27">
        <f>IF(Inserimento!H235="","",Inserimento!H235)</f>
        <v/>
      </c>
      <c r="E235" s="27">
        <f>IF(Inserimento!H235="","",IF(Inserimento!I235="22%",Inserimento!H235/1.22,IF(Inserimento!I235="10%",Inserimento!H235/1.10,IF(Inserimento!I235="4%",Inserimento!H235/1.04,Inserimento!H235))))</f>
        <v/>
      </c>
      <c r="F235" s="27">
        <f>IF(Inserimento!G235="","",Inserimento!G235)</f>
        <v/>
      </c>
      <c r="G235" s="27">
        <f>IF(E235="","",E235*Inserimento!J235)</f>
        <v/>
      </c>
      <c r="H235" s="27">
        <f>IF(Inserimento!K235="","",Inserimento!K235)</f>
        <v/>
      </c>
      <c r="I235" s="27">
        <f>IF(Inserimento!L235="","",Inserimento!L235)</f>
        <v/>
      </c>
      <c r="J235" s="27">
        <f>IF(Inserimento!M235="","",Inserimento!M235)</f>
        <v/>
      </c>
      <c r="K235" s="27">
        <f>IF(Inserimento!N235="","",Inserimento!N235)</f>
        <v/>
      </c>
      <c r="L235" s="27">
        <f>IF(Inserimento!O235="","",Inserimento!O235)</f>
        <v/>
      </c>
      <c r="M235" s="27">
        <f>IF(Inserimento!P235="","",Inserimento!P235)</f>
        <v/>
      </c>
      <c r="N235" s="27">
        <f>IF(A235="","",SUM(F235,G235,H235,I235,J235,K235,L235,M235))</f>
        <v/>
      </c>
      <c r="O235" s="27">
        <f>IF(E235="","",E235-N235)</f>
        <v/>
      </c>
      <c r="P235" s="28">
        <f>IF(E235=0,"",IF(E235="","",O235/E235))</f>
        <v/>
      </c>
      <c r="Q235" s="27">
        <f>IF(O235="","",O235*Inserimento!Q235)</f>
        <v/>
      </c>
      <c r="R235" s="27">
        <f>IF(1-Inserimento!J235=0,"",IF(N235="","",SUM(F235,H235,I235,J235,K235,L235,M235)/(1-Inserimento!J235)))</f>
        <v/>
      </c>
      <c r="S235" s="13">
        <f>IF(P235="","",IF(P235&gt;=Parametri!$C$29,"OK",IF(P235&gt;=Parametri!$C$30,"ATTENZIONE","CRITICO")))</f>
        <v/>
      </c>
      <c r="T235" s="29">
        <f>IF(Inserimento!T235="","",TODAY()-Inserimento!T235)</f>
        <v/>
      </c>
      <c r="U235" s="13">
        <f>IF(S235="","",IF(AND(S235="CRITICO",T235&gt;Parametri!$C$31),"RIORDINO",IF(T235&gt;Parametri!$C$31,"VERIFICA","")))</f>
        <v/>
      </c>
    </row>
    <row r="236" ht="18" customHeight="1">
      <c r="A236" s="8">
        <f>IF(Inserimento!A236="","",Inserimento!A236)</f>
        <v/>
      </c>
      <c r="B236" s="8">
        <f>IF(Inserimento!C236="","",Inserimento!C236)</f>
        <v/>
      </c>
      <c r="C236" s="8">
        <f>IF(Inserimento!D236="","",Inserimento!D236)</f>
        <v/>
      </c>
      <c r="D236" s="30">
        <f>IF(Inserimento!H236="","",Inserimento!H236)</f>
        <v/>
      </c>
      <c r="E236" s="30">
        <f>IF(Inserimento!H236="","",IF(Inserimento!I236="22%",Inserimento!H236/1.22,IF(Inserimento!I236="10%",Inserimento!H236/1.10,IF(Inserimento!I236="4%",Inserimento!H236/1.04,Inserimento!H236))))</f>
        <v/>
      </c>
      <c r="F236" s="30">
        <f>IF(Inserimento!G236="","",Inserimento!G236)</f>
        <v/>
      </c>
      <c r="G236" s="30">
        <f>IF(E236="","",E236*Inserimento!J236)</f>
        <v/>
      </c>
      <c r="H236" s="30">
        <f>IF(Inserimento!K236="","",Inserimento!K236)</f>
        <v/>
      </c>
      <c r="I236" s="30">
        <f>IF(Inserimento!L236="","",Inserimento!L236)</f>
        <v/>
      </c>
      <c r="J236" s="30">
        <f>IF(Inserimento!M236="","",Inserimento!M236)</f>
        <v/>
      </c>
      <c r="K236" s="30">
        <f>IF(Inserimento!N236="","",Inserimento!N236)</f>
        <v/>
      </c>
      <c r="L236" s="30">
        <f>IF(Inserimento!O236="","",Inserimento!O236)</f>
        <v/>
      </c>
      <c r="M236" s="30">
        <f>IF(Inserimento!P236="","",Inserimento!P236)</f>
        <v/>
      </c>
      <c r="N236" s="30">
        <f>IF(A236="","",SUM(F236,G236,H236,I236,J236,K236,L236,M236))</f>
        <v/>
      </c>
      <c r="O236" s="30">
        <f>IF(E236="","",E236-N236)</f>
        <v/>
      </c>
      <c r="P236" s="31">
        <f>IF(E236=0,"",IF(E236="","",O236/E236))</f>
        <v/>
      </c>
      <c r="Q236" s="30">
        <f>IF(O236="","",O236*Inserimento!Q236)</f>
        <v/>
      </c>
      <c r="R236" s="30">
        <f>IF(1-Inserimento!J236=0,"",IF(N236="","",SUM(F236,H236,I236,J236,K236,L236,M236)/(1-Inserimento!J236)))</f>
        <v/>
      </c>
      <c r="S236" s="8">
        <f>IF(P236="","",IF(P236&gt;=Parametri!$C$29,"OK",IF(P236&gt;=Parametri!$C$30,"ATTENZIONE","CRITICO")))</f>
        <v/>
      </c>
      <c r="T236" s="32">
        <f>IF(Inserimento!T236="","",TODAY()-Inserimento!T236)</f>
        <v/>
      </c>
      <c r="U236" s="8">
        <f>IF(S236="","",IF(AND(S236="CRITICO",T236&gt;Parametri!$C$31),"RIORDINO",IF(T236&gt;Parametri!$C$31,"VERIFICA","")))</f>
        <v/>
      </c>
    </row>
    <row r="237" ht="18" customHeight="1">
      <c r="A237" s="13">
        <f>IF(Inserimento!A237="","",Inserimento!A237)</f>
        <v/>
      </c>
      <c r="B237" s="13">
        <f>IF(Inserimento!C237="","",Inserimento!C237)</f>
        <v/>
      </c>
      <c r="C237" s="13">
        <f>IF(Inserimento!D237="","",Inserimento!D237)</f>
        <v/>
      </c>
      <c r="D237" s="27">
        <f>IF(Inserimento!H237="","",Inserimento!H237)</f>
        <v/>
      </c>
      <c r="E237" s="27">
        <f>IF(Inserimento!H237="","",IF(Inserimento!I237="22%",Inserimento!H237/1.22,IF(Inserimento!I237="10%",Inserimento!H237/1.10,IF(Inserimento!I237="4%",Inserimento!H237/1.04,Inserimento!H237))))</f>
        <v/>
      </c>
      <c r="F237" s="27">
        <f>IF(Inserimento!G237="","",Inserimento!G237)</f>
        <v/>
      </c>
      <c r="G237" s="27">
        <f>IF(E237="","",E237*Inserimento!J237)</f>
        <v/>
      </c>
      <c r="H237" s="27">
        <f>IF(Inserimento!K237="","",Inserimento!K237)</f>
        <v/>
      </c>
      <c r="I237" s="27">
        <f>IF(Inserimento!L237="","",Inserimento!L237)</f>
        <v/>
      </c>
      <c r="J237" s="27">
        <f>IF(Inserimento!M237="","",Inserimento!M237)</f>
        <v/>
      </c>
      <c r="K237" s="27">
        <f>IF(Inserimento!N237="","",Inserimento!N237)</f>
        <v/>
      </c>
      <c r="L237" s="27">
        <f>IF(Inserimento!O237="","",Inserimento!O237)</f>
        <v/>
      </c>
      <c r="M237" s="27">
        <f>IF(Inserimento!P237="","",Inserimento!P237)</f>
        <v/>
      </c>
      <c r="N237" s="27">
        <f>IF(A237="","",SUM(F237,G237,H237,I237,J237,K237,L237,M237))</f>
        <v/>
      </c>
      <c r="O237" s="27">
        <f>IF(E237="","",E237-N237)</f>
        <v/>
      </c>
      <c r="P237" s="28">
        <f>IF(E237=0,"",IF(E237="","",O237/E237))</f>
        <v/>
      </c>
      <c r="Q237" s="27">
        <f>IF(O237="","",O237*Inserimento!Q237)</f>
        <v/>
      </c>
      <c r="R237" s="27">
        <f>IF(1-Inserimento!J237=0,"",IF(N237="","",SUM(F237,H237,I237,J237,K237,L237,M237)/(1-Inserimento!J237)))</f>
        <v/>
      </c>
      <c r="S237" s="13">
        <f>IF(P237="","",IF(P237&gt;=Parametri!$C$29,"OK",IF(P237&gt;=Parametri!$C$30,"ATTENZIONE","CRITICO")))</f>
        <v/>
      </c>
      <c r="T237" s="29">
        <f>IF(Inserimento!T237="","",TODAY()-Inserimento!T237)</f>
        <v/>
      </c>
      <c r="U237" s="13">
        <f>IF(S237="","",IF(AND(S237="CRITICO",T237&gt;Parametri!$C$31),"RIORDINO",IF(T237&gt;Parametri!$C$31,"VERIFICA","")))</f>
        <v/>
      </c>
    </row>
    <row r="238" ht="18" customHeight="1">
      <c r="A238" s="8">
        <f>IF(Inserimento!A238="","",Inserimento!A238)</f>
        <v/>
      </c>
      <c r="B238" s="8">
        <f>IF(Inserimento!C238="","",Inserimento!C238)</f>
        <v/>
      </c>
      <c r="C238" s="8">
        <f>IF(Inserimento!D238="","",Inserimento!D238)</f>
        <v/>
      </c>
      <c r="D238" s="30">
        <f>IF(Inserimento!H238="","",Inserimento!H238)</f>
        <v/>
      </c>
      <c r="E238" s="30">
        <f>IF(Inserimento!H238="","",IF(Inserimento!I238="22%",Inserimento!H238/1.22,IF(Inserimento!I238="10%",Inserimento!H238/1.10,IF(Inserimento!I238="4%",Inserimento!H238/1.04,Inserimento!H238))))</f>
        <v/>
      </c>
      <c r="F238" s="30">
        <f>IF(Inserimento!G238="","",Inserimento!G238)</f>
        <v/>
      </c>
      <c r="G238" s="30">
        <f>IF(E238="","",E238*Inserimento!J238)</f>
        <v/>
      </c>
      <c r="H238" s="30">
        <f>IF(Inserimento!K238="","",Inserimento!K238)</f>
        <v/>
      </c>
      <c r="I238" s="30">
        <f>IF(Inserimento!L238="","",Inserimento!L238)</f>
        <v/>
      </c>
      <c r="J238" s="30">
        <f>IF(Inserimento!M238="","",Inserimento!M238)</f>
        <v/>
      </c>
      <c r="K238" s="30">
        <f>IF(Inserimento!N238="","",Inserimento!N238)</f>
        <v/>
      </c>
      <c r="L238" s="30">
        <f>IF(Inserimento!O238="","",Inserimento!O238)</f>
        <v/>
      </c>
      <c r="M238" s="30">
        <f>IF(Inserimento!P238="","",Inserimento!P238)</f>
        <v/>
      </c>
      <c r="N238" s="30">
        <f>IF(A238="","",SUM(F238,G238,H238,I238,J238,K238,L238,M238))</f>
        <v/>
      </c>
      <c r="O238" s="30">
        <f>IF(E238="","",E238-N238)</f>
        <v/>
      </c>
      <c r="P238" s="31">
        <f>IF(E238=0,"",IF(E238="","",O238/E238))</f>
        <v/>
      </c>
      <c r="Q238" s="30">
        <f>IF(O238="","",O238*Inserimento!Q238)</f>
        <v/>
      </c>
      <c r="R238" s="30">
        <f>IF(1-Inserimento!J238=0,"",IF(N238="","",SUM(F238,H238,I238,J238,K238,L238,M238)/(1-Inserimento!J238)))</f>
        <v/>
      </c>
      <c r="S238" s="8">
        <f>IF(P238="","",IF(P238&gt;=Parametri!$C$29,"OK",IF(P238&gt;=Parametri!$C$30,"ATTENZIONE","CRITICO")))</f>
        <v/>
      </c>
      <c r="T238" s="32">
        <f>IF(Inserimento!T238="","",TODAY()-Inserimento!T238)</f>
        <v/>
      </c>
      <c r="U238" s="8">
        <f>IF(S238="","",IF(AND(S238="CRITICO",T238&gt;Parametri!$C$31),"RIORDINO",IF(T238&gt;Parametri!$C$31,"VERIFICA","")))</f>
        <v/>
      </c>
    </row>
    <row r="239" ht="18" customHeight="1">
      <c r="A239" s="13">
        <f>IF(Inserimento!A239="","",Inserimento!A239)</f>
        <v/>
      </c>
      <c r="B239" s="13">
        <f>IF(Inserimento!C239="","",Inserimento!C239)</f>
        <v/>
      </c>
      <c r="C239" s="13">
        <f>IF(Inserimento!D239="","",Inserimento!D239)</f>
        <v/>
      </c>
      <c r="D239" s="27">
        <f>IF(Inserimento!H239="","",Inserimento!H239)</f>
        <v/>
      </c>
      <c r="E239" s="27">
        <f>IF(Inserimento!H239="","",IF(Inserimento!I239="22%",Inserimento!H239/1.22,IF(Inserimento!I239="10%",Inserimento!H239/1.10,IF(Inserimento!I239="4%",Inserimento!H239/1.04,Inserimento!H239))))</f>
        <v/>
      </c>
      <c r="F239" s="27">
        <f>IF(Inserimento!G239="","",Inserimento!G239)</f>
        <v/>
      </c>
      <c r="G239" s="27">
        <f>IF(E239="","",E239*Inserimento!J239)</f>
        <v/>
      </c>
      <c r="H239" s="27">
        <f>IF(Inserimento!K239="","",Inserimento!K239)</f>
        <v/>
      </c>
      <c r="I239" s="27">
        <f>IF(Inserimento!L239="","",Inserimento!L239)</f>
        <v/>
      </c>
      <c r="J239" s="27">
        <f>IF(Inserimento!M239="","",Inserimento!M239)</f>
        <v/>
      </c>
      <c r="K239" s="27">
        <f>IF(Inserimento!N239="","",Inserimento!N239)</f>
        <v/>
      </c>
      <c r="L239" s="27">
        <f>IF(Inserimento!O239="","",Inserimento!O239)</f>
        <v/>
      </c>
      <c r="M239" s="27">
        <f>IF(Inserimento!P239="","",Inserimento!P239)</f>
        <v/>
      </c>
      <c r="N239" s="27">
        <f>IF(A239="","",SUM(F239,G239,H239,I239,J239,K239,L239,M239))</f>
        <v/>
      </c>
      <c r="O239" s="27">
        <f>IF(E239="","",E239-N239)</f>
        <v/>
      </c>
      <c r="P239" s="28">
        <f>IF(E239=0,"",IF(E239="","",O239/E239))</f>
        <v/>
      </c>
      <c r="Q239" s="27">
        <f>IF(O239="","",O239*Inserimento!Q239)</f>
        <v/>
      </c>
      <c r="R239" s="27">
        <f>IF(1-Inserimento!J239=0,"",IF(N239="","",SUM(F239,H239,I239,J239,K239,L239,M239)/(1-Inserimento!J239)))</f>
        <v/>
      </c>
      <c r="S239" s="13">
        <f>IF(P239="","",IF(P239&gt;=Parametri!$C$29,"OK",IF(P239&gt;=Parametri!$C$30,"ATTENZIONE","CRITICO")))</f>
        <v/>
      </c>
      <c r="T239" s="29">
        <f>IF(Inserimento!T239="","",TODAY()-Inserimento!T239)</f>
        <v/>
      </c>
      <c r="U239" s="13">
        <f>IF(S239="","",IF(AND(S239="CRITICO",T239&gt;Parametri!$C$31),"RIORDINO",IF(T239&gt;Parametri!$C$31,"VERIFICA","")))</f>
        <v/>
      </c>
    </row>
    <row r="240" ht="18" customHeight="1">
      <c r="A240" s="8">
        <f>IF(Inserimento!A240="","",Inserimento!A240)</f>
        <v/>
      </c>
      <c r="B240" s="8">
        <f>IF(Inserimento!C240="","",Inserimento!C240)</f>
        <v/>
      </c>
      <c r="C240" s="8">
        <f>IF(Inserimento!D240="","",Inserimento!D240)</f>
        <v/>
      </c>
      <c r="D240" s="30">
        <f>IF(Inserimento!H240="","",Inserimento!H240)</f>
        <v/>
      </c>
      <c r="E240" s="30">
        <f>IF(Inserimento!H240="","",IF(Inserimento!I240="22%",Inserimento!H240/1.22,IF(Inserimento!I240="10%",Inserimento!H240/1.10,IF(Inserimento!I240="4%",Inserimento!H240/1.04,Inserimento!H240))))</f>
        <v/>
      </c>
      <c r="F240" s="30">
        <f>IF(Inserimento!G240="","",Inserimento!G240)</f>
        <v/>
      </c>
      <c r="G240" s="30">
        <f>IF(E240="","",E240*Inserimento!J240)</f>
        <v/>
      </c>
      <c r="H240" s="30">
        <f>IF(Inserimento!K240="","",Inserimento!K240)</f>
        <v/>
      </c>
      <c r="I240" s="30">
        <f>IF(Inserimento!L240="","",Inserimento!L240)</f>
        <v/>
      </c>
      <c r="J240" s="30">
        <f>IF(Inserimento!M240="","",Inserimento!M240)</f>
        <v/>
      </c>
      <c r="K240" s="30">
        <f>IF(Inserimento!N240="","",Inserimento!N240)</f>
        <v/>
      </c>
      <c r="L240" s="30">
        <f>IF(Inserimento!O240="","",Inserimento!O240)</f>
        <v/>
      </c>
      <c r="M240" s="30">
        <f>IF(Inserimento!P240="","",Inserimento!P240)</f>
        <v/>
      </c>
      <c r="N240" s="30">
        <f>IF(A240="","",SUM(F240,G240,H240,I240,J240,K240,L240,M240))</f>
        <v/>
      </c>
      <c r="O240" s="30">
        <f>IF(E240="","",E240-N240)</f>
        <v/>
      </c>
      <c r="P240" s="31">
        <f>IF(E240=0,"",IF(E240="","",O240/E240))</f>
        <v/>
      </c>
      <c r="Q240" s="30">
        <f>IF(O240="","",O240*Inserimento!Q240)</f>
        <v/>
      </c>
      <c r="R240" s="30">
        <f>IF(1-Inserimento!J240=0,"",IF(N240="","",SUM(F240,H240,I240,J240,K240,L240,M240)/(1-Inserimento!J240)))</f>
        <v/>
      </c>
      <c r="S240" s="8">
        <f>IF(P240="","",IF(P240&gt;=Parametri!$C$29,"OK",IF(P240&gt;=Parametri!$C$30,"ATTENZIONE","CRITICO")))</f>
        <v/>
      </c>
      <c r="T240" s="32">
        <f>IF(Inserimento!T240="","",TODAY()-Inserimento!T240)</f>
        <v/>
      </c>
      <c r="U240" s="8">
        <f>IF(S240="","",IF(AND(S240="CRITICO",T240&gt;Parametri!$C$31),"RIORDINO",IF(T240&gt;Parametri!$C$31,"VERIFICA","")))</f>
        <v/>
      </c>
    </row>
    <row r="241" ht="18" customHeight="1">
      <c r="A241" s="13">
        <f>IF(Inserimento!A241="","",Inserimento!A241)</f>
        <v/>
      </c>
      <c r="B241" s="13">
        <f>IF(Inserimento!C241="","",Inserimento!C241)</f>
        <v/>
      </c>
      <c r="C241" s="13">
        <f>IF(Inserimento!D241="","",Inserimento!D241)</f>
        <v/>
      </c>
      <c r="D241" s="27">
        <f>IF(Inserimento!H241="","",Inserimento!H241)</f>
        <v/>
      </c>
      <c r="E241" s="27">
        <f>IF(Inserimento!H241="","",IF(Inserimento!I241="22%",Inserimento!H241/1.22,IF(Inserimento!I241="10%",Inserimento!H241/1.10,IF(Inserimento!I241="4%",Inserimento!H241/1.04,Inserimento!H241))))</f>
        <v/>
      </c>
      <c r="F241" s="27">
        <f>IF(Inserimento!G241="","",Inserimento!G241)</f>
        <v/>
      </c>
      <c r="G241" s="27">
        <f>IF(E241="","",E241*Inserimento!J241)</f>
        <v/>
      </c>
      <c r="H241" s="27">
        <f>IF(Inserimento!K241="","",Inserimento!K241)</f>
        <v/>
      </c>
      <c r="I241" s="27">
        <f>IF(Inserimento!L241="","",Inserimento!L241)</f>
        <v/>
      </c>
      <c r="J241" s="27">
        <f>IF(Inserimento!M241="","",Inserimento!M241)</f>
        <v/>
      </c>
      <c r="K241" s="27">
        <f>IF(Inserimento!N241="","",Inserimento!N241)</f>
        <v/>
      </c>
      <c r="L241" s="27">
        <f>IF(Inserimento!O241="","",Inserimento!O241)</f>
        <v/>
      </c>
      <c r="M241" s="27">
        <f>IF(Inserimento!P241="","",Inserimento!P241)</f>
        <v/>
      </c>
      <c r="N241" s="27">
        <f>IF(A241="","",SUM(F241,G241,H241,I241,J241,K241,L241,M241))</f>
        <v/>
      </c>
      <c r="O241" s="27">
        <f>IF(E241="","",E241-N241)</f>
        <v/>
      </c>
      <c r="P241" s="28">
        <f>IF(E241=0,"",IF(E241="","",O241/E241))</f>
        <v/>
      </c>
      <c r="Q241" s="27">
        <f>IF(O241="","",O241*Inserimento!Q241)</f>
        <v/>
      </c>
      <c r="R241" s="27">
        <f>IF(1-Inserimento!J241=0,"",IF(N241="","",SUM(F241,H241,I241,J241,K241,L241,M241)/(1-Inserimento!J241)))</f>
        <v/>
      </c>
      <c r="S241" s="13">
        <f>IF(P241="","",IF(P241&gt;=Parametri!$C$29,"OK",IF(P241&gt;=Parametri!$C$30,"ATTENZIONE","CRITICO")))</f>
        <v/>
      </c>
      <c r="T241" s="29">
        <f>IF(Inserimento!T241="","",TODAY()-Inserimento!T241)</f>
        <v/>
      </c>
      <c r="U241" s="13">
        <f>IF(S241="","",IF(AND(S241="CRITICO",T241&gt;Parametri!$C$31),"RIORDINO",IF(T241&gt;Parametri!$C$31,"VERIFICA","")))</f>
        <v/>
      </c>
    </row>
    <row r="242" ht="18" customHeight="1">
      <c r="A242" s="8">
        <f>IF(Inserimento!A242="","",Inserimento!A242)</f>
        <v/>
      </c>
      <c r="B242" s="8">
        <f>IF(Inserimento!C242="","",Inserimento!C242)</f>
        <v/>
      </c>
      <c r="C242" s="8">
        <f>IF(Inserimento!D242="","",Inserimento!D242)</f>
        <v/>
      </c>
      <c r="D242" s="30">
        <f>IF(Inserimento!H242="","",Inserimento!H242)</f>
        <v/>
      </c>
      <c r="E242" s="30">
        <f>IF(Inserimento!H242="","",IF(Inserimento!I242="22%",Inserimento!H242/1.22,IF(Inserimento!I242="10%",Inserimento!H242/1.10,IF(Inserimento!I242="4%",Inserimento!H242/1.04,Inserimento!H242))))</f>
        <v/>
      </c>
      <c r="F242" s="30">
        <f>IF(Inserimento!G242="","",Inserimento!G242)</f>
        <v/>
      </c>
      <c r="G242" s="30">
        <f>IF(E242="","",E242*Inserimento!J242)</f>
        <v/>
      </c>
      <c r="H242" s="30">
        <f>IF(Inserimento!K242="","",Inserimento!K242)</f>
        <v/>
      </c>
      <c r="I242" s="30">
        <f>IF(Inserimento!L242="","",Inserimento!L242)</f>
        <v/>
      </c>
      <c r="J242" s="30">
        <f>IF(Inserimento!M242="","",Inserimento!M242)</f>
        <v/>
      </c>
      <c r="K242" s="30">
        <f>IF(Inserimento!N242="","",Inserimento!N242)</f>
        <v/>
      </c>
      <c r="L242" s="30">
        <f>IF(Inserimento!O242="","",Inserimento!O242)</f>
        <v/>
      </c>
      <c r="M242" s="30">
        <f>IF(Inserimento!P242="","",Inserimento!P242)</f>
        <v/>
      </c>
      <c r="N242" s="30">
        <f>IF(A242="","",SUM(F242,G242,H242,I242,J242,K242,L242,M242))</f>
        <v/>
      </c>
      <c r="O242" s="30">
        <f>IF(E242="","",E242-N242)</f>
        <v/>
      </c>
      <c r="P242" s="31">
        <f>IF(E242=0,"",IF(E242="","",O242/E242))</f>
        <v/>
      </c>
      <c r="Q242" s="30">
        <f>IF(O242="","",O242*Inserimento!Q242)</f>
        <v/>
      </c>
      <c r="R242" s="30">
        <f>IF(1-Inserimento!J242=0,"",IF(N242="","",SUM(F242,H242,I242,J242,K242,L242,M242)/(1-Inserimento!J242)))</f>
        <v/>
      </c>
      <c r="S242" s="8">
        <f>IF(P242="","",IF(P242&gt;=Parametri!$C$29,"OK",IF(P242&gt;=Parametri!$C$30,"ATTENZIONE","CRITICO")))</f>
        <v/>
      </c>
      <c r="T242" s="32">
        <f>IF(Inserimento!T242="","",TODAY()-Inserimento!T242)</f>
        <v/>
      </c>
      <c r="U242" s="8">
        <f>IF(S242="","",IF(AND(S242="CRITICO",T242&gt;Parametri!$C$31),"RIORDINO",IF(T242&gt;Parametri!$C$31,"VERIFICA","")))</f>
        <v/>
      </c>
    </row>
    <row r="243" ht="18" customHeight="1">
      <c r="A243" s="13">
        <f>IF(Inserimento!A243="","",Inserimento!A243)</f>
        <v/>
      </c>
      <c r="B243" s="13">
        <f>IF(Inserimento!C243="","",Inserimento!C243)</f>
        <v/>
      </c>
      <c r="C243" s="13">
        <f>IF(Inserimento!D243="","",Inserimento!D243)</f>
        <v/>
      </c>
      <c r="D243" s="27">
        <f>IF(Inserimento!H243="","",Inserimento!H243)</f>
        <v/>
      </c>
      <c r="E243" s="27">
        <f>IF(Inserimento!H243="","",IF(Inserimento!I243="22%",Inserimento!H243/1.22,IF(Inserimento!I243="10%",Inserimento!H243/1.10,IF(Inserimento!I243="4%",Inserimento!H243/1.04,Inserimento!H243))))</f>
        <v/>
      </c>
      <c r="F243" s="27">
        <f>IF(Inserimento!G243="","",Inserimento!G243)</f>
        <v/>
      </c>
      <c r="G243" s="27">
        <f>IF(E243="","",E243*Inserimento!J243)</f>
        <v/>
      </c>
      <c r="H243" s="27">
        <f>IF(Inserimento!K243="","",Inserimento!K243)</f>
        <v/>
      </c>
      <c r="I243" s="27">
        <f>IF(Inserimento!L243="","",Inserimento!L243)</f>
        <v/>
      </c>
      <c r="J243" s="27">
        <f>IF(Inserimento!M243="","",Inserimento!M243)</f>
        <v/>
      </c>
      <c r="K243" s="27">
        <f>IF(Inserimento!N243="","",Inserimento!N243)</f>
        <v/>
      </c>
      <c r="L243" s="27">
        <f>IF(Inserimento!O243="","",Inserimento!O243)</f>
        <v/>
      </c>
      <c r="M243" s="27">
        <f>IF(Inserimento!P243="","",Inserimento!P243)</f>
        <v/>
      </c>
      <c r="N243" s="27">
        <f>IF(A243="","",SUM(F243,G243,H243,I243,J243,K243,L243,M243))</f>
        <v/>
      </c>
      <c r="O243" s="27">
        <f>IF(E243="","",E243-N243)</f>
        <v/>
      </c>
      <c r="P243" s="28">
        <f>IF(E243=0,"",IF(E243="","",O243/E243))</f>
        <v/>
      </c>
      <c r="Q243" s="27">
        <f>IF(O243="","",O243*Inserimento!Q243)</f>
        <v/>
      </c>
      <c r="R243" s="27">
        <f>IF(1-Inserimento!J243=0,"",IF(N243="","",SUM(F243,H243,I243,J243,K243,L243,M243)/(1-Inserimento!J243)))</f>
        <v/>
      </c>
      <c r="S243" s="13">
        <f>IF(P243="","",IF(P243&gt;=Parametri!$C$29,"OK",IF(P243&gt;=Parametri!$C$30,"ATTENZIONE","CRITICO")))</f>
        <v/>
      </c>
      <c r="T243" s="29">
        <f>IF(Inserimento!T243="","",TODAY()-Inserimento!T243)</f>
        <v/>
      </c>
      <c r="U243" s="13">
        <f>IF(S243="","",IF(AND(S243="CRITICO",T243&gt;Parametri!$C$31),"RIORDINO",IF(T243&gt;Parametri!$C$31,"VERIFICA","")))</f>
        <v/>
      </c>
    </row>
    <row r="244" ht="18" customHeight="1">
      <c r="A244" s="8">
        <f>IF(Inserimento!A244="","",Inserimento!A244)</f>
        <v/>
      </c>
      <c r="B244" s="8">
        <f>IF(Inserimento!C244="","",Inserimento!C244)</f>
        <v/>
      </c>
      <c r="C244" s="8">
        <f>IF(Inserimento!D244="","",Inserimento!D244)</f>
        <v/>
      </c>
      <c r="D244" s="30">
        <f>IF(Inserimento!H244="","",Inserimento!H244)</f>
        <v/>
      </c>
      <c r="E244" s="30">
        <f>IF(Inserimento!H244="","",IF(Inserimento!I244="22%",Inserimento!H244/1.22,IF(Inserimento!I244="10%",Inserimento!H244/1.10,IF(Inserimento!I244="4%",Inserimento!H244/1.04,Inserimento!H244))))</f>
        <v/>
      </c>
      <c r="F244" s="30">
        <f>IF(Inserimento!G244="","",Inserimento!G244)</f>
        <v/>
      </c>
      <c r="G244" s="30">
        <f>IF(E244="","",E244*Inserimento!J244)</f>
        <v/>
      </c>
      <c r="H244" s="30">
        <f>IF(Inserimento!K244="","",Inserimento!K244)</f>
        <v/>
      </c>
      <c r="I244" s="30">
        <f>IF(Inserimento!L244="","",Inserimento!L244)</f>
        <v/>
      </c>
      <c r="J244" s="30">
        <f>IF(Inserimento!M244="","",Inserimento!M244)</f>
        <v/>
      </c>
      <c r="K244" s="30">
        <f>IF(Inserimento!N244="","",Inserimento!N244)</f>
        <v/>
      </c>
      <c r="L244" s="30">
        <f>IF(Inserimento!O244="","",Inserimento!O244)</f>
        <v/>
      </c>
      <c r="M244" s="30">
        <f>IF(Inserimento!P244="","",Inserimento!P244)</f>
        <v/>
      </c>
      <c r="N244" s="30">
        <f>IF(A244="","",SUM(F244,G244,H244,I244,J244,K244,L244,M244))</f>
        <v/>
      </c>
      <c r="O244" s="30">
        <f>IF(E244="","",E244-N244)</f>
        <v/>
      </c>
      <c r="P244" s="31">
        <f>IF(E244=0,"",IF(E244="","",O244/E244))</f>
        <v/>
      </c>
      <c r="Q244" s="30">
        <f>IF(O244="","",O244*Inserimento!Q244)</f>
        <v/>
      </c>
      <c r="R244" s="30">
        <f>IF(1-Inserimento!J244=0,"",IF(N244="","",SUM(F244,H244,I244,J244,K244,L244,M244)/(1-Inserimento!J244)))</f>
        <v/>
      </c>
      <c r="S244" s="8">
        <f>IF(P244="","",IF(P244&gt;=Parametri!$C$29,"OK",IF(P244&gt;=Parametri!$C$30,"ATTENZIONE","CRITICO")))</f>
        <v/>
      </c>
      <c r="T244" s="32">
        <f>IF(Inserimento!T244="","",TODAY()-Inserimento!T244)</f>
        <v/>
      </c>
      <c r="U244" s="8">
        <f>IF(S244="","",IF(AND(S244="CRITICO",T244&gt;Parametri!$C$31),"RIORDINO",IF(T244&gt;Parametri!$C$31,"VERIFICA","")))</f>
        <v/>
      </c>
    </row>
    <row r="245" ht="18" customHeight="1">
      <c r="A245" s="13">
        <f>IF(Inserimento!A245="","",Inserimento!A245)</f>
        <v/>
      </c>
      <c r="B245" s="13">
        <f>IF(Inserimento!C245="","",Inserimento!C245)</f>
        <v/>
      </c>
      <c r="C245" s="13">
        <f>IF(Inserimento!D245="","",Inserimento!D245)</f>
        <v/>
      </c>
      <c r="D245" s="27">
        <f>IF(Inserimento!H245="","",Inserimento!H245)</f>
        <v/>
      </c>
      <c r="E245" s="27">
        <f>IF(Inserimento!H245="","",IF(Inserimento!I245="22%",Inserimento!H245/1.22,IF(Inserimento!I245="10%",Inserimento!H245/1.10,IF(Inserimento!I245="4%",Inserimento!H245/1.04,Inserimento!H245))))</f>
        <v/>
      </c>
      <c r="F245" s="27">
        <f>IF(Inserimento!G245="","",Inserimento!G245)</f>
        <v/>
      </c>
      <c r="G245" s="27">
        <f>IF(E245="","",E245*Inserimento!J245)</f>
        <v/>
      </c>
      <c r="H245" s="27">
        <f>IF(Inserimento!K245="","",Inserimento!K245)</f>
        <v/>
      </c>
      <c r="I245" s="27">
        <f>IF(Inserimento!L245="","",Inserimento!L245)</f>
        <v/>
      </c>
      <c r="J245" s="27">
        <f>IF(Inserimento!M245="","",Inserimento!M245)</f>
        <v/>
      </c>
      <c r="K245" s="27">
        <f>IF(Inserimento!N245="","",Inserimento!N245)</f>
        <v/>
      </c>
      <c r="L245" s="27">
        <f>IF(Inserimento!O245="","",Inserimento!O245)</f>
        <v/>
      </c>
      <c r="M245" s="27">
        <f>IF(Inserimento!P245="","",Inserimento!P245)</f>
        <v/>
      </c>
      <c r="N245" s="27">
        <f>IF(A245="","",SUM(F245,G245,H245,I245,J245,K245,L245,M245))</f>
        <v/>
      </c>
      <c r="O245" s="27">
        <f>IF(E245="","",E245-N245)</f>
        <v/>
      </c>
      <c r="P245" s="28">
        <f>IF(E245=0,"",IF(E245="","",O245/E245))</f>
        <v/>
      </c>
      <c r="Q245" s="27">
        <f>IF(O245="","",O245*Inserimento!Q245)</f>
        <v/>
      </c>
      <c r="R245" s="27">
        <f>IF(1-Inserimento!J245=0,"",IF(N245="","",SUM(F245,H245,I245,J245,K245,L245,M245)/(1-Inserimento!J245)))</f>
        <v/>
      </c>
      <c r="S245" s="13">
        <f>IF(P245="","",IF(P245&gt;=Parametri!$C$29,"OK",IF(P245&gt;=Parametri!$C$30,"ATTENZIONE","CRITICO")))</f>
        <v/>
      </c>
      <c r="T245" s="29">
        <f>IF(Inserimento!T245="","",TODAY()-Inserimento!T245)</f>
        <v/>
      </c>
      <c r="U245" s="13">
        <f>IF(S245="","",IF(AND(S245="CRITICO",T245&gt;Parametri!$C$31),"RIORDINO",IF(T245&gt;Parametri!$C$31,"VERIFICA","")))</f>
        <v/>
      </c>
    </row>
    <row r="246" ht="18" customHeight="1">
      <c r="A246" s="8">
        <f>IF(Inserimento!A246="","",Inserimento!A246)</f>
        <v/>
      </c>
      <c r="B246" s="8">
        <f>IF(Inserimento!C246="","",Inserimento!C246)</f>
        <v/>
      </c>
      <c r="C246" s="8">
        <f>IF(Inserimento!D246="","",Inserimento!D246)</f>
        <v/>
      </c>
      <c r="D246" s="30">
        <f>IF(Inserimento!H246="","",Inserimento!H246)</f>
        <v/>
      </c>
      <c r="E246" s="30">
        <f>IF(Inserimento!H246="","",IF(Inserimento!I246="22%",Inserimento!H246/1.22,IF(Inserimento!I246="10%",Inserimento!H246/1.10,IF(Inserimento!I246="4%",Inserimento!H246/1.04,Inserimento!H246))))</f>
        <v/>
      </c>
      <c r="F246" s="30">
        <f>IF(Inserimento!G246="","",Inserimento!G246)</f>
        <v/>
      </c>
      <c r="G246" s="30">
        <f>IF(E246="","",E246*Inserimento!J246)</f>
        <v/>
      </c>
      <c r="H246" s="30">
        <f>IF(Inserimento!K246="","",Inserimento!K246)</f>
        <v/>
      </c>
      <c r="I246" s="30">
        <f>IF(Inserimento!L246="","",Inserimento!L246)</f>
        <v/>
      </c>
      <c r="J246" s="30">
        <f>IF(Inserimento!M246="","",Inserimento!M246)</f>
        <v/>
      </c>
      <c r="K246" s="30">
        <f>IF(Inserimento!N246="","",Inserimento!N246)</f>
        <v/>
      </c>
      <c r="L246" s="30">
        <f>IF(Inserimento!O246="","",Inserimento!O246)</f>
        <v/>
      </c>
      <c r="M246" s="30">
        <f>IF(Inserimento!P246="","",Inserimento!P246)</f>
        <v/>
      </c>
      <c r="N246" s="30">
        <f>IF(A246="","",SUM(F246,G246,H246,I246,J246,K246,L246,M246))</f>
        <v/>
      </c>
      <c r="O246" s="30">
        <f>IF(E246="","",E246-N246)</f>
        <v/>
      </c>
      <c r="P246" s="31">
        <f>IF(E246=0,"",IF(E246="","",O246/E246))</f>
        <v/>
      </c>
      <c r="Q246" s="30">
        <f>IF(O246="","",O246*Inserimento!Q246)</f>
        <v/>
      </c>
      <c r="R246" s="30">
        <f>IF(1-Inserimento!J246=0,"",IF(N246="","",SUM(F246,H246,I246,J246,K246,L246,M246)/(1-Inserimento!J246)))</f>
        <v/>
      </c>
      <c r="S246" s="8">
        <f>IF(P246="","",IF(P246&gt;=Parametri!$C$29,"OK",IF(P246&gt;=Parametri!$C$30,"ATTENZIONE","CRITICO")))</f>
        <v/>
      </c>
      <c r="T246" s="32">
        <f>IF(Inserimento!T246="","",TODAY()-Inserimento!T246)</f>
        <v/>
      </c>
      <c r="U246" s="8">
        <f>IF(S246="","",IF(AND(S246="CRITICO",T246&gt;Parametri!$C$31),"RIORDINO",IF(T246&gt;Parametri!$C$31,"VERIFICA","")))</f>
        <v/>
      </c>
    </row>
    <row r="247" ht="18" customHeight="1">
      <c r="A247" s="13">
        <f>IF(Inserimento!A247="","",Inserimento!A247)</f>
        <v/>
      </c>
      <c r="B247" s="13">
        <f>IF(Inserimento!C247="","",Inserimento!C247)</f>
        <v/>
      </c>
      <c r="C247" s="13">
        <f>IF(Inserimento!D247="","",Inserimento!D247)</f>
        <v/>
      </c>
      <c r="D247" s="27">
        <f>IF(Inserimento!H247="","",Inserimento!H247)</f>
        <v/>
      </c>
      <c r="E247" s="27">
        <f>IF(Inserimento!H247="","",IF(Inserimento!I247="22%",Inserimento!H247/1.22,IF(Inserimento!I247="10%",Inserimento!H247/1.10,IF(Inserimento!I247="4%",Inserimento!H247/1.04,Inserimento!H247))))</f>
        <v/>
      </c>
      <c r="F247" s="27">
        <f>IF(Inserimento!G247="","",Inserimento!G247)</f>
        <v/>
      </c>
      <c r="G247" s="27">
        <f>IF(E247="","",E247*Inserimento!J247)</f>
        <v/>
      </c>
      <c r="H247" s="27">
        <f>IF(Inserimento!K247="","",Inserimento!K247)</f>
        <v/>
      </c>
      <c r="I247" s="27">
        <f>IF(Inserimento!L247="","",Inserimento!L247)</f>
        <v/>
      </c>
      <c r="J247" s="27">
        <f>IF(Inserimento!M247="","",Inserimento!M247)</f>
        <v/>
      </c>
      <c r="K247" s="27">
        <f>IF(Inserimento!N247="","",Inserimento!N247)</f>
        <v/>
      </c>
      <c r="L247" s="27">
        <f>IF(Inserimento!O247="","",Inserimento!O247)</f>
        <v/>
      </c>
      <c r="M247" s="27">
        <f>IF(Inserimento!P247="","",Inserimento!P247)</f>
        <v/>
      </c>
      <c r="N247" s="27">
        <f>IF(A247="","",SUM(F247,G247,H247,I247,J247,K247,L247,M247))</f>
        <v/>
      </c>
      <c r="O247" s="27">
        <f>IF(E247="","",E247-N247)</f>
        <v/>
      </c>
      <c r="P247" s="28">
        <f>IF(E247=0,"",IF(E247="","",O247/E247))</f>
        <v/>
      </c>
      <c r="Q247" s="27">
        <f>IF(O247="","",O247*Inserimento!Q247)</f>
        <v/>
      </c>
      <c r="R247" s="27">
        <f>IF(1-Inserimento!J247=0,"",IF(N247="","",SUM(F247,H247,I247,J247,K247,L247,M247)/(1-Inserimento!J247)))</f>
        <v/>
      </c>
      <c r="S247" s="13">
        <f>IF(P247="","",IF(P247&gt;=Parametri!$C$29,"OK",IF(P247&gt;=Parametri!$C$30,"ATTENZIONE","CRITICO")))</f>
        <v/>
      </c>
      <c r="T247" s="29">
        <f>IF(Inserimento!T247="","",TODAY()-Inserimento!T247)</f>
        <v/>
      </c>
      <c r="U247" s="13">
        <f>IF(S247="","",IF(AND(S247="CRITICO",T247&gt;Parametri!$C$31),"RIORDINO",IF(T247&gt;Parametri!$C$31,"VERIFICA","")))</f>
        <v/>
      </c>
    </row>
    <row r="248" ht="18" customHeight="1">
      <c r="A248" s="8">
        <f>IF(Inserimento!A248="","",Inserimento!A248)</f>
        <v/>
      </c>
      <c r="B248" s="8">
        <f>IF(Inserimento!C248="","",Inserimento!C248)</f>
        <v/>
      </c>
      <c r="C248" s="8">
        <f>IF(Inserimento!D248="","",Inserimento!D248)</f>
        <v/>
      </c>
      <c r="D248" s="30">
        <f>IF(Inserimento!H248="","",Inserimento!H248)</f>
        <v/>
      </c>
      <c r="E248" s="30">
        <f>IF(Inserimento!H248="","",IF(Inserimento!I248="22%",Inserimento!H248/1.22,IF(Inserimento!I248="10%",Inserimento!H248/1.10,IF(Inserimento!I248="4%",Inserimento!H248/1.04,Inserimento!H248))))</f>
        <v/>
      </c>
      <c r="F248" s="30">
        <f>IF(Inserimento!G248="","",Inserimento!G248)</f>
        <v/>
      </c>
      <c r="G248" s="30">
        <f>IF(E248="","",E248*Inserimento!J248)</f>
        <v/>
      </c>
      <c r="H248" s="30">
        <f>IF(Inserimento!K248="","",Inserimento!K248)</f>
        <v/>
      </c>
      <c r="I248" s="30">
        <f>IF(Inserimento!L248="","",Inserimento!L248)</f>
        <v/>
      </c>
      <c r="J248" s="30">
        <f>IF(Inserimento!M248="","",Inserimento!M248)</f>
        <v/>
      </c>
      <c r="K248" s="30">
        <f>IF(Inserimento!N248="","",Inserimento!N248)</f>
        <v/>
      </c>
      <c r="L248" s="30">
        <f>IF(Inserimento!O248="","",Inserimento!O248)</f>
        <v/>
      </c>
      <c r="M248" s="30">
        <f>IF(Inserimento!P248="","",Inserimento!P248)</f>
        <v/>
      </c>
      <c r="N248" s="30">
        <f>IF(A248="","",SUM(F248,G248,H248,I248,J248,K248,L248,M248))</f>
        <v/>
      </c>
      <c r="O248" s="30">
        <f>IF(E248="","",E248-N248)</f>
        <v/>
      </c>
      <c r="P248" s="31">
        <f>IF(E248=0,"",IF(E248="","",O248/E248))</f>
        <v/>
      </c>
      <c r="Q248" s="30">
        <f>IF(O248="","",O248*Inserimento!Q248)</f>
        <v/>
      </c>
      <c r="R248" s="30">
        <f>IF(1-Inserimento!J248=0,"",IF(N248="","",SUM(F248,H248,I248,J248,K248,L248,M248)/(1-Inserimento!J248)))</f>
        <v/>
      </c>
      <c r="S248" s="8">
        <f>IF(P248="","",IF(P248&gt;=Parametri!$C$29,"OK",IF(P248&gt;=Parametri!$C$30,"ATTENZIONE","CRITICO")))</f>
        <v/>
      </c>
      <c r="T248" s="32">
        <f>IF(Inserimento!T248="","",TODAY()-Inserimento!T248)</f>
        <v/>
      </c>
      <c r="U248" s="8">
        <f>IF(S248="","",IF(AND(S248="CRITICO",T248&gt;Parametri!$C$31),"RIORDINO",IF(T248&gt;Parametri!$C$31,"VERIFICA","")))</f>
        <v/>
      </c>
    </row>
    <row r="249" ht="18" customHeight="1">
      <c r="A249" s="13">
        <f>IF(Inserimento!A249="","",Inserimento!A249)</f>
        <v/>
      </c>
      <c r="B249" s="13">
        <f>IF(Inserimento!C249="","",Inserimento!C249)</f>
        <v/>
      </c>
      <c r="C249" s="13">
        <f>IF(Inserimento!D249="","",Inserimento!D249)</f>
        <v/>
      </c>
      <c r="D249" s="27">
        <f>IF(Inserimento!H249="","",Inserimento!H249)</f>
        <v/>
      </c>
      <c r="E249" s="27">
        <f>IF(Inserimento!H249="","",IF(Inserimento!I249="22%",Inserimento!H249/1.22,IF(Inserimento!I249="10%",Inserimento!H249/1.10,IF(Inserimento!I249="4%",Inserimento!H249/1.04,Inserimento!H249))))</f>
        <v/>
      </c>
      <c r="F249" s="27">
        <f>IF(Inserimento!G249="","",Inserimento!G249)</f>
        <v/>
      </c>
      <c r="G249" s="27">
        <f>IF(E249="","",E249*Inserimento!J249)</f>
        <v/>
      </c>
      <c r="H249" s="27">
        <f>IF(Inserimento!K249="","",Inserimento!K249)</f>
        <v/>
      </c>
      <c r="I249" s="27">
        <f>IF(Inserimento!L249="","",Inserimento!L249)</f>
        <v/>
      </c>
      <c r="J249" s="27">
        <f>IF(Inserimento!M249="","",Inserimento!M249)</f>
        <v/>
      </c>
      <c r="K249" s="27">
        <f>IF(Inserimento!N249="","",Inserimento!N249)</f>
        <v/>
      </c>
      <c r="L249" s="27">
        <f>IF(Inserimento!O249="","",Inserimento!O249)</f>
        <v/>
      </c>
      <c r="M249" s="27">
        <f>IF(Inserimento!P249="","",Inserimento!P249)</f>
        <v/>
      </c>
      <c r="N249" s="27">
        <f>IF(A249="","",SUM(F249,G249,H249,I249,J249,K249,L249,M249))</f>
        <v/>
      </c>
      <c r="O249" s="27">
        <f>IF(E249="","",E249-N249)</f>
        <v/>
      </c>
      <c r="P249" s="28">
        <f>IF(E249=0,"",IF(E249="","",O249/E249))</f>
        <v/>
      </c>
      <c r="Q249" s="27">
        <f>IF(O249="","",O249*Inserimento!Q249)</f>
        <v/>
      </c>
      <c r="R249" s="27">
        <f>IF(1-Inserimento!J249=0,"",IF(N249="","",SUM(F249,H249,I249,J249,K249,L249,M249)/(1-Inserimento!J249)))</f>
        <v/>
      </c>
      <c r="S249" s="13">
        <f>IF(P249="","",IF(P249&gt;=Parametri!$C$29,"OK",IF(P249&gt;=Parametri!$C$30,"ATTENZIONE","CRITICO")))</f>
        <v/>
      </c>
      <c r="T249" s="29">
        <f>IF(Inserimento!T249="","",TODAY()-Inserimento!T249)</f>
        <v/>
      </c>
      <c r="U249" s="13">
        <f>IF(S249="","",IF(AND(S249="CRITICO",T249&gt;Parametri!$C$31),"RIORDINO",IF(T249&gt;Parametri!$C$31,"VERIFICA","")))</f>
        <v/>
      </c>
    </row>
    <row r="250" ht="18" customHeight="1">
      <c r="A250" s="8">
        <f>IF(Inserimento!A250="","",Inserimento!A250)</f>
        <v/>
      </c>
      <c r="B250" s="8">
        <f>IF(Inserimento!C250="","",Inserimento!C250)</f>
        <v/>
      </c>
      <c r="C250" s="8">
        <f>IF(Inserimento!D250="","",Inserimento!D250)</f>
        <v/>
      </c>
      <c r="D250" s="30">
        <f>IF(Inserimento!H250="","",Inserimento!H250)</f>
        <v/>
      </c>
      <c r="E250" s="30">
        <f>IF(Inserimento!H250="","",IF(Inserimento!I250="22%",Inserimento!H250/1.22,IF(Inserimento!I250="10%",Inserimento!H250/1.10,IF(Inserimento!I250="4%",Inserimento!H250/1.04,Inserimento!H250))))</f>
        <v/>
      </c>
      <c r="F250" s="30">
        <f>IF(Inserimento!G250="","",Inserimento!G250)</f>
        <v/>
      </c>
      <c r="G250" s="30">
        <f>IF(E250="","",E250*Inserimento!J250)</f>
        <v/>
      </c>
      <c r="H250" s="30">
        <f>IF(Inserimento!K250="","",Inserimento!K250)</f>
        <v/>
      </c>
      <c r="I250" s="30">
        <f>IF(Inserimento!L250="","",Inserimento!L250)</f>
        <v/>
      </c>
      <c r="J250" s="30">
        <f>IF(Inserimento!M250="","",Inserimento!M250)</f>
        <v/>
      </c>
      <c r="K250" s="30">
        <f>IF(Inserimento!N250="","",Inserimento!N250)</f>
        <v/>
      </c>
      <c r="L250" s="30">
        <f>IF(Inserimento!O250="","",Inserimento!O250)</f>
        <v/>
      </c>
      <c r="M250" s="30">
        <f>IF(Inserimento!P250="","",Inserimento!P250)</f>
        <v/>
      </c>
      <c r="N250" s="30">
        <f>IF(A250="","",SUM(F250,G250,H250,I250,J250,K250,L250,M250))</f>
        <v/>
      </c>
      <c r="O250" s="30">
        <f>IF(E250="","",E250-N250)</f>
        <v/>
      </c>
      <c r="P250" s="31">
        <f>IF(E250=0,"",IF(E250="","",O250/E250))</f>
        <v/>
      </c>
      <c r="Q250" s="30">
        <f>IF(O250="","",O250*Inserimento!Q250)</f>
        <v/>
      </c>
      <c r="R250" s="30">
        <f>IF(1-Inserimento!J250=0,"",IF(N250="","",SUM(F250,H250,I250,J250,K250,L250,M250)/(1-Inserimento!J250)))</f>
        <v/>
      </c>
      <c r="S250" s="8">
        <f>IF(P250="","",IF(P250&gt;=Parametri!$C$29,"OK",IF(P250&gt;=Parametri!$C$30,"ATTENZIONE","CRITICO")))</f>
        <v/>
      </c>
      <c r="T250" s="32">
        <f>IF(Inserimento!T250="","",TODAY()-Inserimento!T250)</f>
        <v/>
      </c>
      <c r="U250" s="8">
        <f>IF(S250="","",IF(AND(S250="CRITICO",T250&gt;Parametri!$C$31),"RIORDINO",IF(T250&gt;Parametri!$C$31,"VERIFICA","")))</f>
        <v/>
      </c>
    </row>
    <row r="251" ht="18" customHeight="1">
      <c r="A251" s="13">
        <f>IF(Inserimento!A251="","",Inserimento!A251)</f>
        <v/>
      </c>
      <c r="B251" s="13">
        <f>IF(Inserimento!C251="","",Inserimento!C251)</f>
        <v/>
      </c>
      <c r="C251" s="13">
        <f>IF(Inserimento!D251="","",Inserimento!D251)</f>
        <v/>
      </c>
      <c r="D251" s="27">
        <f>IF(Inserimento!H251="","",Inserimento!H251)</f>
        <v/>
      </c>
      <c r="E251" s="27">
        <f>IF(Inserimento!H251="","",IF(Inserimento!I251="22%",Inserimento!H251/1.22,IF(Inserimento!I251="10%",Inserimento!H251/1.10,IF(Inserimento!I251="4%",Inserimento!H251/1.04,Inserimento!H251))))</f>
        <v/>
      </c>
      <c r="F251" s="27">
        <f>IF(Inserimento!G251="","",Inserimento!G251)</f>
        <v/>
      </c>
      <c r="G251" s="27">
        <f>IF(E251="","",E251*Inserimento!J251)</f>
        <v/>
      </c>
      <c r="H251" s="27">
        <f>IF(Inserimento!K251="","",Inserimento!K251)</f>
        <v/>
      </c>
      <c r="I251" s="27">
        <f>IF(Inserimento!L251="","",Inserimento!L251)</f>
        <v/>
      </c>
      <c r="J251" s="27">
        <f>IF(Inserimento!M251="","",Inserimento!M251)</f>
        <v/>
      </c>
      <c r="K251" s="27">
        <f>IF(Inserimento!N251="","",Inserimento!N251)</f>
        <v/>
      </c>
      <c r="L251" s="27">
        <f>IF(Inserimento!O251="","",Inserimento!O251)</f>
        <v/>
      </c>
      <c r="M251" s="27">
        <f>IF(Inserimento!P251="","",Inserimento!P251)</f>
        <v/>
      </c>
      <c r="N251" s="27">
        <f>IF(A251="","",SUM(F251,G251,H251,I251,J251,K251,L251,M251))</f>
        <v/>
      </c>
      <c r="O251" s="27">
        <f>IF(E251="","",E251-N251)</f>
        <v/>
      </c>
      <c r="P251" s="28">
        <f>IF(E251=0,"",IF(E251="","",O251/E251))</f>
        <v/>
      </c>
      <c r="Q251" s="27">
        <f>IF(O251="","",O251*Inserimento!Q251)</f>
        <v/>
      </c>
      <c r="R251" s="27">
        <f>IF(1-Inserimento!J251=0,"",IF(N251="","",SUM(F251,H251,I251,J251,K251,L251,M251)/(1-Inserimento!J251)))</f>
        <v/>
      </c>
      <c r="S251" s="13">
        <f>IF(P251="","",IF(P251&gt;=Parametri!$C$29,"OK",IF(P251&gt;=Parametri!$C$30,"ATTENZIONE","CRITICO")))</f>
        <v/>
      </c>
      <c r="T251" s="29">
        <f>IF(Inserimento!T251="","",TODAY()-Inserimento!T251)</f>
        <v/>
      </c>
      <c r="U251" s="13">
        <f>IF(S251="","",IF(AND(S251="CRITICO",T251&gt;Parametri!$C$31),"RIORDINO",IF(T251&gt;Parametri!$C$31,"VERIFICA","")))</f>
        <v/>
      </c>
    </row>
    <row r="252" ht="18" customHeight="1">
      <c r="A252" s="8">
        <f>IF(Inserimento!A252="","",Inserimento!A252)</f>
        <v/>
      </c>
      <c r="B252" s="8">
        <f>IF(Inserimento!C252="","",Inserimento!C252)</f>
        <v/>
      </c>
      <c r="C252" s="8">
        <f>IF(Inserimento!D252="","",Inserimento!D252)</f>
        <v/>
      </c>
      <c r="D252" s="30">
        <f>IF(Inserimento!H252="","",Inserimento!H252)</f>
        <v/>
      </c>
      <c r="E252" s="30">
        <f>IF(Inserimento!H252="","",IF(Inserimento!I252="22%",Inserimento!H252/1.22,IF(Inserimento!I252="10%",Inserimento!H252/1.10,IF(Inserimento!I252="4%",Inserimento!H252/1.04,Inserimento!H252))))</f>
        <v/>
      </c>
      <c r="F252" s="30">
        <f>IF(Inserimento!G252="","",Inserimento!G252)</f>
        <v/>
      </c>
      <c r="G252" s="30">
        <f>IF(E252="","",E252*Inserimento!J252)</f>
        <v/>
      </c>
      <c r="H252" s="30">
        <f>IF(Inserimento!K252="","",Inserimento!K252)</f>
        <v/>
      </c>
      <c r="I252" s="30">
        <f>IF(Inserimento!L252="","",Inserimento!L252)</f>
        <v/>
      </c>
      <c r="J252" s="30">
        <f>IF(Inserimento!M252="","",Inserimento!M252)</f>
        <v/>
      </c>
      <c r="K252" s="30">
        <f>IF(Inserimento!N252="","",Inserimento!N252)</f>
        <v/>
      </c>
      <c r="L252" s="30">
        <f>IF(Inserimento!O252="","",Inserimento!O252)</f>
        <v/>
      </c>
      <c r="M252" s="30">
        <f>IF(Inserimento!P252="","",Inserimento!P252)</f>
        <v/>
      </c>
      <c r="N252" s="30">
        <f>IF(A252="","",SUM(F252,G252,H252,I252,J252,K252,L252,M252))</f>
        <v/>
      </c>
      <c r="O252" s="30">
        <f>IF(E252="","",E252-N252)</f>
        <v/>
      </c>
      <c r="P252" s="31">
        <f>IF(E252=0,"",IF(E252="","",O252/E252))</f>
        <v/>
      </c>
      <c r="Q252" s="30">
        <f>IF(O252="","",O252*Inserimento!Q252)</f>
        <v/>
      </c>
      <c r="R252" s="30">
        <f>IF(1-Inserimento!J252=0,"",IF(N252="","",SUM(F252,H252,I252,J252,K252,L252,M252)/(1-Inserimento!J252)))</f>
        <v/>
      </c>
      <c r="S252" s="8">
        <f>IF(P252="","",IF(P252&gt;=Parametri!$C$29,"OK",IF(P252&gt;=Parametri!$C$30,"ATTENZIONE","CRITICO")))</f>
        <v/>
      </c>
      <c r="T252" s="32">
        <f>IF(Inserimento!T252="","",TODAY()-Inserimento!T252)</f>
        <v/>
      </c>
      <c r="U252" s="8">
        <f>IF(S252="","",IF(AND(S252="CRITICO",T252&gt;Parametri!$C$31),"RIORDINO",IF(T252&gt;Parametri!$C$31,"VERIFICA","")))</f>
        <v/>
      </c>
    </row>
    <row r="253" ht="18" customHeight="1">
      <c r="A253" s="13">
        <f>IF(Inserimento!A253="","",Inserimento!A253)</f>
        <v/>
      </c>
      <c r="B253" s="13">
        <f>IF(Inserimento!C253="","",Inserimento!C253)</f>
        <v/>
      </c>
      <c r="C253" s="13">
        <f>IF(Inserimento!D253="","",Inserimento!D253)</f>
        <v/>
      </c>
      <c r="D253" s="27">
        <f>IF(Inserimento!H253="","",Inserimento!H253)</f>
        <v/>
      </c>
      <c r="E253" s="27">
        <f>IF(Inserimento!H253="","",IF(Inserimento!I253="22%",Inserimento!H253/1.22,IF(Inserimento!I253="10%",Inserimento!H253/1.10,IF(Inserimento!I253="4%",Inserimento!H253/1.04,Inserimento!H253))))</f>
        <v/>
      </c>
      <c r="F253" s="27">
        <f>IF(Inserimento!G253="","",Inserimento!G253)</f>
        <v/>
      </c>
      <c r="G253" s="27">
        <f>IF(E253="","",E253*Inserimento!J253)</f>
        <v/>
      </c>
      <c r="H253" s="27">
        <f>IF(Inserimento!K253="","",Inserimento!K253)</f>
        <v/>
      </c>
      <c r="I253" s="27">
        <f>IF(Inserimento!L253="","",Inserimento!L253)</f>
        <v/>
      </c>
      <c r="J253" s="27">
        <f>IF(Inserimento!M253="","",Inserimento!M253)</f>
        <v/>
      </c>
      <c r="K253" s="27">
        <f>IF(Inserimento!N253="","",Inserimento!N253)</f>
        <v/>
      </c>
      <c r="L253" s="27">
        <f>IF(Inserimento!O253="","",Inserimento!O253)</f>
        <v/>
      </c>
      <c r="M253" s="27">
        <f>IF(Inserimento!P253="","",Inserimento!P253)</f>
        <v/>
      </c>
      <c r="N253" s="27">
        <f>IF(A253="","",SUM(F253,G253,H253,I253,J253,K253,L253,M253))</f>
        <v/>
      </c>
      <c r="O253" s="27">
        <f>IF(E253="","",E253-N253)</f>
        <v/>
      </c>
      <c r="P253" s="28">
        <f>IF(E253=0,"",IF(E253="","",O253/E253))</f>
        <v/>
      </c>
      <c r="Q253" s="27">
        <f>IF(O253="","",O253*Inserimento!Q253)</f>
        <v/>
      </c>
      <c r="R253" s="27">
        <f>IF(1-Inserimento!J253=0,"",IF(N253="","",SUM(F253,H253,I253,J253,K253,L253,M253)/(1-Inserimento!J253)))</f>
        <v/>
      </c>
      <c r="S253" s="13">
        <f>IF(P253="","",IF(P253&gt;=Parametri!$C$29,"OK",IF(P253&gt;=Parametri!$C$30,"ATTENZIONE","CRITICO")))</f>
        <v/>
      </c>
      <c r="T253" s="29">
        <f>IF(Inserimento!T253="","",TODAY()-Inserimento!T253)</f>
        <v/>
      </c>
      <c r="U253" s="13">
        <f>IF(S253="","",IF(AND(S253="CRITICO",T253&gt;Parametri!$C$31),"RIORDINO",IF(T253&gt;Parametri!$C$31,"VERIFICA","")))</f>
        <v/>
      </c>
    </row>
    <row r="254" ht="18" customHeight="1">
      <c r="A254" s="8">
        <f>IF(Inserimento!A254="","",Inserimento!A254)</f>
        <v/>
      </c>
      <c r="B254" s="8">
        <f>IF(Inserimento!C254="","",Inserimento!C254)</f>
        <v/>
      </c>
      <c r="C254" s="8">
        <f>IF(Inserimento!D254="","",Inserimento!D254)</f>
        <v/>
      </c>
      <c r="D254" s="30">
        <f>IF(Inserimento!H254="","",Inserimento!H254)</f>
        <v/>
      </c>
      <c r="E254" s="30">
        <f>IF(Inserimento!H254="","",IF(Inserimento!I254="22%",Inserimento!H254/1.22,IF(Inserimento!I254="10%",Inserimento!H254/1.10,IF(Inserimento!I254="4%",Inserimento!H254/1.04,Inserimento!H254))))</f>
        <v/>
      </c>
      <c r="F254" s="30">
        <f>IF(Inserimento!G254="","",Inserimento!G254)</f>
        <v/>
      </c>
      <c r="G254" s="30">
        <f>IF(E254="","",E254*Inserimento!J254)</f>
        <v/>
      </c>
      <c r="H254" s="30">
        <f>IF(Inserimento!K254="","",Inserimento!K254)</f>
        <v/>
      </c>
      <c r="I254" s="30">
        <f>IF(Inserimento!L254="","",Inserimento!L254)</f>
        <v/>
      </c>
      <c r="J254" s="30">
        <f>IF(Inserimento!M254="","",Inserimento!M254)</f>
        <v/>
      </c>
      <c r="K254" s="30">
        <f>IF(Inserimento!N254="","",Inserimento!N254)</f>
        <v/>
      </c>
      <c r="L254" s="30">
        <f>IF(Inserimento!O254="","",Inserimento!O254)</f>
        <v/>
      </c>
      <c r="M254" s="30">
        <f>IF(Inserimento!P254="","",Inserimento!P254)</f>
        <v/>
      </c>
      <c r="N254" s="30">
        <f>IF(A254="","",SUM(F254,G254,H254,I254,J254,K254,L254,M254))</f>
        <v/>
      </c>
      <c r="O254" s="30">
        <f>IF(E254="","",E254-N254)</f>
        <v/>
      </c>
      <c r="P254" s="31">
        <f>IF(E254=0,"",IF(E254="","",O254/E254))</f>
        <v/>
      </c>
      <c r="Q254" s="30">
        <f>IF(O254="","",O254*Inserimento!Q254)</f>
        <v/>
      </c>
      <c r="R254" s="30">
        <f>IF(1-Inserimento!J254=0,"",IF(N254="","",SUM(F254,H254,I254,J254,K254,L254,M254)/(1-Inserimento!J254)))</f>
        <v/>
      </c>
      <c r="S254" s="8">
        <f>IF(P254="","",IF(P254&gt;=Parametri!$C$29,"OK",IF(P254&gt;=Parametri!$C$30,"ATTENZIONE","CRITICO")))</f>
        <v/>
      </c>
      <c r="T254" s="32">
        <f>IF(Inserimento!T254="","",TODAY()-Inserimento!T254)</f>
        <v/>
      </c>
      <c r="U254" s="8">
        <f>IF(S254="","",IF(AND(S254="CRITICO",T254&gt;Parametri!$C$31),"RIORDINO",IF(T254&gt;Parametri!$C$31,"VERIFICA","")))</f>
        <v/>
      </c>
    </row>
    <row r="255" ht="18" customHeight="1">
      <c r="A255" s="13">
        <f>IF(Inserimento!A255="","",Inserimento!A255)</f>
        <v/>
      </c>
      <c r="B255" s="13">
        <f>IF(Inserimento!C255="","",Inserimento!C255)</f>
        <v/>
      </c>
      <c r="C255" s="13">
        <f>IF(Inserimento!D255="","",Inserimento!D255)</f>
        <v/>
      </c>
      <c r="D255" s="27">
        <f>IF(Inserimento!H255="","",Inserimento!H255)</f>
        <v/>
      </c>
      <c r="E255" s="27">
        <f>IF(Inserimento!H255="","",IF(Inserimento!I255="22%",Inserimento!H255/1.22,IF(Inserimento!I255="10%",Inserimento!H255/1.10,IF(Inserimento!I255="4%",Inserimento!H255/1.04,Inserimento!H255))))</f>
        <v/>
      </c>
      <c r="F255" s="27">
        <f>IF(Inserimento!G255="","",Inserimento!G255)</f>
        <v/>
      </c>
      <c r="G255" s="27">
        <f>IF(E255="","",E255*Inserimento!J255)</f>
        <v/>
      </c>
      <c r="H255" s="27">
        <f>IF(Inserimento!K255="","",Inserimento!K255)</f>
        <v/>
      </c>
      <c r="I255" s="27">
        <f>IF(Inserimento!L255="","",Inserimento!L255)</f>
        <v/>
      </c>
      <c r="J255" s="27">
        <f>IF(Inserimento!M255="","",Inserimento!M255)</f>
        <v/>
      </c>
      <c r="K255" s="27">
        <f>IF(Inserimento!N255="","",Inserimento!N255)</f>
        <v/>
      </c>
      <c r="L255" s="27">
        <f>IF(Inserimento!O255="","",Inserimento!O255)</f>
        <v/>
      </c>
      <c r="M255" s="27">
        <f>IF(Inserimento!P255="","",Inserimento!P255)</f>
        <v/>
      </c>
      <c r="N255" s="27">
        <f>IF(A255="","",SUM(F255,G255,H255,I255,J255,K255,L255,M255))</f>
        <v/>
      </c>
      <c r="O255" s="27">
        <f>IF(E255="","",E255-N255)</f>
        <v/>
      </c>
      <c r="P255" s="28">
        <f>IF(E255=0,"",IF(E255="","",O255/E255))</f>
        <v/>
      </c>
      <c r="Q255" s="27">
        <f>IF(O255="","",O255*Inserimento!Q255)</f>
        <v/>
      </c>
      <c r="R255" s="27">
        <f>IF(1-Inserimento!J255=0,"",IF(N255="","",SUM(F255,H255,I255,J255,K255,L255,M255)/(1-Inserimento!J255)))</f>
        <v/>
      </c>
      <c r="S255" s="13">
        <f>IF(P255="","",IF(P255&gt;=Parametri!$C$29,"OK",IF(P255&gt;=Parametri!$C$30,"ATTENZIONE","CRITICO")))</f>
        <v/>
      </c>
      <c r="T255" s="29">
        <f>IF(Inserimento!T255="","",TODAY()-Inserimento!T255)</f>
        <v/>
      </c>
      <c r="U255" s="13">
        <f>IF(S255="","",IF(AND(S255="CRITICO",T255&gt;Parametri!$C$31),"RIORDINO",IF(T255&gt;Parametri!$C$31,"VERIFICA","")))</f>
        <v/>
      </c>
    </row>
    <row r="256" ht="18" customHeight="1">
      <c r="A256" s="8">
        <f>IF(Inserimento!A256="","",Inserimento!A256)</f>
        <v/>
      </c>
      <c r="B256" s="8">
        <f>IF(Inserimento!C256="","",Inserimento!C256)</f>
        <v/>
      </c>
      <c r="C256" s="8">
        <f>IF(Inserimento!D256="","",Inserimento!D256)</f>
        <v/>
      </c>
      <c r="D256" s="30">
        <f>IF(Inserimento!H256="","",Inserimento!H256)</f>
        <v/>
      </c>
      <c r="E256" s="30">
        <f>IF(Inserimento!H256="","",IF(Inserimento!I256="22%",Inserimento!H256/1.22,IF(Inserimento!I256="10%",Inserimento!H256/1.10,IF(Inserimento!I256="4%",Inserimento!H256/1.04,Inserimento!H256))))</f>
        <v/>
      </c>
      <c r="F256" s="30">
        <f>IF(Inserimento!G256="","",Inserimento!G256)</f>
        <v/>
      </c>
      <c r="G256" s="30">
        <f>IF(E256="","",E256*Inserimento!J256)</f>
        <v/>
      </c>
      <c r="H256" s="30">
        <f>IF(Inserimento!K256="","",Inserimento!K256)</f>
        <v/>
      </c>
      <c r="I256" s="30">
        <f>IF(Inserimento!L256="","",Inserimento!L256)</f>
        <v/>
      </c>
      <c r="J256" s="30">
        <f>IF(Inserimento!M256="","",Inserimento!M256)</f>
        <v/>
      </c>
      <c r="K256" s="30">
        <f>IF(Inserimento!N256="","",Inserimento!N256)</f>
        <v/>
      </c>
      <c r="L256" s="30">
        <f>IF(Inserimento!O256="","",Inserimento!O256)</f>
        <v/>
      </c>
      <c r="M256" s="30">
        <f>IF(Inserimento!P256="","",Inserimento!P256)</f>
        <v/>
      </c>
      <c r="N256" s="30">
        <f>IF(A256="","",SUM(F256,G256,H256,I256,J256,K256,L256,M256))</f>
        <v/>
      </c>
      <c r="O256" s="30">
        <f>IF(E256="","",E256-N256)</f>
        <v/>
      </c>
      <c r="P256" s="31">
        <f>IF(E256=0,"",IF(E256="","",O256/E256))</f>
        <v/>
      </c>
      <c r="Q256" s="30">
        <f>IF(O256="","",O256*Inserimento!Q256)</f>
        <v/>
      </c>
      <c r="R256" s="30">
        <f>IF(1-Inserimento!J256=0,"",IF(N256="","",SUM(F256,H256,I256,J256,K256,L256,M256)/(1-Inserimento!J256)))</f>
        <v/>
      </c>
      <c r="S256" s="8">
        <f>IF(P256="","",IF(P256&gt;=Parametri!$C$29,"OK",IF(P256&gt;=Parametri!$C$30,"ATTENZIONE","CRITICO")))</f>
        <v/>
      </c>
      <c r="T256" s="32">
        <f>IF(Inserimento!T256="","",TODAY()-Inserimento!T256)</f>
        <v/>
      </c>
      <c r="U256" s="8">
        <f>IF(S256="","",IF(AND(S256="CRITICO",T256&gt;Parametri!$C$31),"RIORDINO",IF(T256&gt;Parametri!$C$31,"VERIFICA","")))</f>
        <v/>
      </c>
    </row>
    <row r="257" ht="18" customHeight="1">
      <c r="A257" s="13">
        <f>IF(Inserimento!A257="","",Inserimento!A257)</f>
        <v/>
      </c>
      <c r="B257" s="13">
        <f>IF(Inserimento!C257="","",Inserimento!C257)</f>
        <v/>
      </c>
      <c r="C257" s="13">
        <f>IF(Inserimento!D257="","",Inserimento!D257)</f>
        <v/>
      </c>
      <c r="D257" s="27">
        <f>IF(Inserimento!H257="","",Inserimento!H257)</f>
        <v/>
      </c>
      <c r="E257" s="27">
        <f>IF(Inserimento!H257="","",IF(Inserimento!I257="22%",Inserimento!H257/1.22,IF(Inserimento!I257="10%",Inserimento!H257/1.10,IF(Inserimento!I257="4%",Inserimento!H257/1.04,Inserimento!H257))))</f>
        <v/>
      </c>
      <c r="F257" s="27">
        <f>IF(Inserimento!G257="","",Inserimento!G257)</f>
        <v/>
      </c>
      <c r="G257" s="27">
        <f>IF(E257="","",E257*Inserimento!J257)</f>
        <v/>
      </c>
      <c r="H257" s="27">
        <f>IF(Inserimento!K257="","",Inserimento!K257)</f>
        <v/>
      </c>
      <c r="I257" s="27">
        <f>IF(Inserimento!L257="","",Inserimento!L257)</f>
        <v/>
      </c>
      <c r="J257" s="27">
        <f>IF(Inserimento!M257="","",Inserimento!M257)</f>
        <v/>
      </c>
      <c r="K257" s="27">
        <f>IF(Inserimento!N257="","",Inserimento!N257)</f>
        <v/>
      </c>
      <c r="L257" s="27">
        <f>IF(Inserimento!O257="","",Inserimento!O257)</f>
        <v/>
      </c>
      <c r="M257" s="27">
        <f>IF(Inserimento!P257="","",Inserimento!P257)</f>
        <v/>
      </c>
      <c r="N257" s="27">
        <f>IF(A257="","",SUM(F257,G257,H257,I257,J257,K257,L257,M257))</f>
        <v/>
      </c>
      <c r="O257" s="27">
        <f>IF(E257="","",E257-N257)</f>
        <v/>
      </c>
      <c r="P257" s="28">
        <f>IF(E257=0,"",IF(E257="","",O257/E257))</f>
        <v/>
      </c>
      <c r="Q257" s="27">
        <f>IF(O257="","",O257*Inserimento!Q257)</f>
        <v/>
      </c>
      <c r="R257" s="27">
        <f>IF(1-Inserimento!J257=0,"",IF(N257="","",SUM(F257,H257,I257,J257,K257,L257,M257)/(1-Inserimento!J257)))</f>
        <v/>
      </c>
      <c r="S257" s="13">
        <f>IF(P257="","",IF(P257&gt;=Parametri!$C$29,"OK",IF(P257&gt;=Parametri!$C$30,"ATTENZIONE","CRITICO")))</f>
        <v/>
      </c>
      <c r="T257" s="29">
        <f>IF(Inserimento!T257="","",TODAY()-Inserimento!T257)</f>
        <v/>
      </c>
      <c r="U257" s="13">
        <f>IF(S257="","",IF(AND(S257="CRITICO",T257&gt;Parametri!$C$31),"RIORDINO",IF(T257&gt;Parametri!$C$31,"VERIFICA","")))</f>
        <v/>
      </c>
    </row>
    <row r="258" ht="18" customHeight="1">
      <c r="A258" s="8">
        <f>IF(Inserimento!A258="","",Inserimento!A258)</f>
        <v/>
      </c>
      <c r="B258" s="8">
        <f>IF(Inserimento!C258="","",Inserimento!C258)</f>
        <v/>
      </c>
      <c r="C258" s="8">
        <f>IF(Inserimento!D258="","",Inserimento!D258)</f>
        <v/>
      </c>
      <c r="D258" s="30">
        <f>IF(Inserimento!H258="","",Inserimento!H258)</f>
        <v/>
      </c>
      <c r="E258" s="30">
        <f>IF(Inserimento!H258="","",IF(Inserimento!I258="22%",Inserimento!H258/1.22,IF(Inserimento!I258="10%",Inserimento!H258/1.10,IF(Inserimento!I258="4%",Inserimento!H258/1.04,Inserimento!H258))))</f>
        <v/>
      </c>
      <c r="F258" s="30">
        <f>IF(Inserimento!G258="","",Inserimento!G258)</f>
        <v/>
      </c>
      <c r="G258" s="30">
        <f>IF(E258="","",E258*Inserimento!J258)</f>
        <v/>
      </c>
      <c r="H258" s="30">
        <f>IF(Inserimento!K258="","",Inserimento!K258)</f>
        <v/>
      </c>
      <c r="I258" s="30">
        <f>IF(Inserimento!L258="","",Inserimento!L258)</f>
        <v/>
      </c>
      <c r="J258" s="30">
        <f>IF(Inserimento!M258="","",Inserimento!M258)</f>
        <v/>
      </c>
      <c r="K258" s="30">
        <f>IF(Inserimento!N258="","",Inserimento!N258)</f>
        <v/>
      </c>
      <c r="L258" s="30">
        <f>IF(Inserimento!O258="","",Inserimento!O258)</f>
        <v/>
      </c>
      <c r="M258" s="30">
        <f>IF(Inserimento!P258="","",Inserimento!P258)</f>
        <v/>
      </c>
      <c r="N258" s="30">
        <f>IF(A258="","",SUM(F258,G258,H258,I258,J258,K258,L258,M258))</f>
        <v/>
      </c>
      <c r="O258" s="30">
        <f>IF(E258="","",E258-N258)</f>
        <v/>
      </c>
      <c r="P258" s="31">
        <f>IF(E258=0,"",IF(E258="","",O258/E258))</f>
        <v/>
      </c>
      <c r="Q258" s="30">
        <f>IF(O258="","",O258*Inserimento!Q258)</f>
        <v/>
      </c>
      <c r="R258" s="30">
        <f>IF(1-Inserimento!J258=0,"",IF(N258="","",SUM(F258,H258,I258,J258,K258,L258,M258)/(1-Inserimento!J258)))</f>
        <v/>
      </c>
      <c r="S258" s="8">
        <f>IF(P258="","",IF(P258&gt;=Parametri!$C$29,"OK",IF(P258&gt;=Parametri!$C$30,"ATTENZIONE","CRITICO")))</f>
        <v/>
      </c>
      <c r="T258" s="32">
        <f>IF(Inserimento!T258="","",TODAY()-Inserimento!T258)</f>
        <v/>
      </c>
      <c r="U258" s="8">
        <f>IF(S258="","",IF(AND(S258="CRITICO",T258&gt;Parametri!$C$31),"RIORDINO",IF(T258&gt;Parametri!$C$31,"VERIFICA","")))</f>
        <v/>
      </c>
    </row>
    <row r="259" ht="18" customHeight="1">
      <c r="A259" s="13">
        <f>IF(Inserimento!A259="","",Inserimento!A259)</f>
        <v/>
      </c>
      <c r="B259" s="13">
        <f>IF(Inserimento!C259="","",Inserimento!C259)</f>
        <v/>
      </c>
      <c r="C259" s="13">
        <f>IF(Inserimento!D259="","",Inserimento!D259)</f>
        <v/>
      </c>
      <c r="D259" s="27">
        <f>IF(Inserimento!H259="","",Inserimento!H259)</f>
        <v/>
      </c>
      <c r="E259" s="27">
        <f>IF(Inserimento!H259="","",IF(Inserimento!I259="22%",Inserimento!H259/1.22,IF(Inserimento!I259="10%",Inserimento!H259/1.10,IF(Inserimento!I259="4%",Inserimento!H259/1.04,Inserimento!H259))))</f>
        <v/>
      </c>
      <c r="F259" s="27">
        <f>IF(Inserimento!G259="","",Inserimento!G259)</f>
        <v/>
      </c>
      <c r="G259" s="27">
        <f>IF(E259="","",E259*Inserimento!J259)</f>
        <v/>
      </c>
      <c r="H259" s="27">
        <f>IF(Inserimento!K259="","",Inserimento!K259)</f>
        <v/>
      </c>
      <c r="I259" s="27">
        <f>IF(Inserimento!L259="","",Inserimento!L259)</f>
        <v/>
      </c>
      <c r="J259" s="27">
        <f>IF(Inserimento!M259="","",Inserimento!M259)</f>
        <v/>
      </c>
      <c r="K259" s="27">
        <f>IF(Inserimento!N259="","",Inserimento!N259)</f>
        <v/>
      </c>
      <c r="L259" s="27">
        <f>IF(Inserimento!O259="","",Inserimento!O259)</f>
        <v/>
      </c>
      <c r="M259" s="27">
        <f>IF(Inserimento!P259="","",Inserimento!P259)</f>
        <v/>
      </c>
      <c r="N259" s="27">
        <f>IF(A259="","",SUM(F259,G259,H259,I259,J259,K259,L259,M259))</f>
        <v/>
      </c>
      <c r="O259" s="27">
        <f>IF(E259="","",E259-N259)</f>
        <v/>
      </c>
      <c r="P259" s="28">
        <f>IF(E259=0,"",IF(E259="","",O259/E259))</f>
        <v/>
      </c>
      <c r="Q259" s="27">
        <f>IF(O259="","",O259*Inserimento!Q259)</f>
        <v/>
      </c>
      <c r="R259" s="27">
        <f>IF(1-Inserimento!J259=0,"",IF(N259="","",SUM(F259,H259,I259,J259,K259,L259,M259)/(1-Inserimento!J259)))</f>
        <v/>
      </c>
      <c r="S259" s="13">
        <f>IF(P259="","",IF(P259&gt;=Parametri!$C$29,"OK",IF(P259&gt;=Parametri!$C$30,"ATTENZIONE","CRITICO")))</f>
        <v/>
      </c>
      <c r="T259" s="29">
        <f>IF(Inserimento!T259="","",TODAY()-Inserimento!T259)</f>
        <v/>
      </c>
      <c r="U259" s="13">
        <f>IF(S259="","",IF(AND(S259="CRITICO",T259&gt;Parametri!$C$31),"RIORDINO",IF(T259&gt;Parametri!$C$31,"VERIFICA","")))</f>
        <v/>
      </c>
    </row>
    <row r="260" ht="18" customHeight="1">
      <c r="A260" s="8">
        <f>IF(Inserimento!A260="","",Inserimento!A260)</f>
        <v/>
      </c>
      <c r="B260" s="8">
        <f>IF(Inserimento!C260="","",Inserimento!C260)</f>
        <v/>
      </c>
      <c r="C260" s="8">
        <f>IF(Inserimento!D260="","",Inserimento!D260)</f>
        <v/>
      </c>
      <c r="D260" s="30">
        <f>IF(Inserimento!H260="","",Inserimento!H260)</f>
        <v/>
      </c>
      <c r="E260" s="30">
        <f>IF(Inserimento!H260="","",IF(Inserimento!I260="22%",Inserimento!H260/1.22,IF(Inserimento!I260="10%",Inserimento!H260/1.10,IF(Inserimento!I260="4%",Inserimento!H260/1.04,Inserimento!H260))))</f>
        <v/>
      </c>
      <c r="F260" s="30">
        <f>IF(Inserimento!G260="","",Inserimento!G260)</f>
        <v/>
      </c>
      <c r="G260" s="30">
        <f>IF(E260="","",E260*Inserimento!J260)</f>
        <v/>
      </c>
      <c r="H260" s="30">
        <f>IF(Inserimento!K260="","",Inserimento!K260)</f>
        <v/>
      </c>
      <c r="I260" s="30">
        <f>IF(Inserimento!L260="","",Inserimento!L260)</f>
        <v/>
      </c>
      <c r="J260" s="30">
        <f>IF(Inserimento!M260="","",Inserimento!M260)</f>
        <v/>
      </c>
      <c r="K260" s="30">
        <f>IF(Inserimento!N260="","",Inserimento!N260)</f>
        <v/>
      </c>
      <c r="L260" s="30">
        <f>IF(Inserimento!O260="","",Inserimento!O260)</f>
        <v/>
      </c>
      <c r="M260" s="30">
        <f>IF(Inserimento!P260="","",Inserimento!P260)</f>
        <v/>
      </c>
      <c r="N260" s="30">
        <f>IF(A260="","",SUM(F260,G260,H260,I260,J260,K260,L260,M260))</f>
        <v/>
      </c>
      <c r="O260" s="30">
        <f>IF(E260="","",E260-N260)</f>
        <v/>
      </c>
      <c r="P260" s="31">
        <f>IF(E260=0,"",IF(E260="","",O260/E260))</f>
        <v/>
      </c>
      <c r="Q260" s="30">
        <f>IF(O260="","",O260*Inserimento!Q260)</f>
        <v/>
      </c>
      <c r="R260" s="30">
        <f>IF(1-Inserimento!J260=0,"",IF(N260="","",SUM(F260,H260,I260,J260,K260,L260,M260)/(1-Inserimento!J260)))</f>
        <v/>
      </c>
      <c r="S260" s="8">
        <f>IF(P260="","",IF(P260&gt;=Parametri!$C$29,"OK",IF(P260&gt;=Parametri!$C$30,"ATTENZIONE","CRITICO")))</f>
        <v/>
      </c>
      <c r="T260" s="32">
        <f>IF(Inserimento!T260="","",TODAY()-Inserimento!T260)</f>
        <v/>
      </c>
      <c r="U260" s="8">
        <f>IF(S260="","",IF(AND(S260="CRITICO",T260&gt;Parametri!$C$31),"RIORDINO",IF(T260&gt;Parametri!$C$31,"VERIFICA","")))</f>
        <v/>
      </c>
    </row>
    <row r="261" ht="18" customHeight="1">
      <c r="A261" s="13">
        <f>IF(Inserimento!A261="","",Inserimento!A261)</f>
        <v/>
      </c>
      <c r="B261" s="13">
        <f>IF(Inserimento!C261="","",Inserimento!C261)</f>
        <v/>
      </c>
      <c r="C261" s="13">
        <f>IF(Inserimento!D261="","",Inserimento!D261)</f>
        <v/>
      </c>
      <c r="D261" s="27">
        <f>IF(Inserimento!H261="","",Inserimento!H261)</f>
        <v/>
      </c>
      <c r="E261" s="27">
        <f>IF(Inserimento!H261="","",IF(Inserimento!I261="22%",Inserimento!H261/1.22,IF(Inserimento!I261="10%",Inserimento!H261/1.10,IF(Inserimento!I261="4%",Inserimento!H261/1.04,Inserimento!H261))))</f>
        <v/>
      </c>
      <c r="F261" s="27">
        <f>IF(Inserimento!G261="","",Inserimento!G261)</f>
        <v/>
      </c>
      <c r="G261" s="27">
        <f>IF(E261="","",E261*Inserimento!J261)</f>
        <v/>
      </c>
      <c r="H261" s="27">
        <f>IF(Inserimento!K261="","",Inserimento!K261)</f>
        <v/>
      </c>
      <c r="I261" s="27">
        <f>IF(Inserimento!L261="","",Inserimento!L261)</f>
        <v/>
      </c>
      <c r="J261" s="27">
        <f>IF(Inserimento!M261="","",Inserimento!M261)</f>
        <v/>
      </c>
      <c r="K261" s="27">
        <f>IF(Inserimento!N261="","",Inserimento!N261)</f>
        <v/>
      </c>
      <c r="L261" s="27">
        <f>IF(Inserimento!O261="","",Inserimento!O261)</f>
        <v/>
      </c>
      <c r="M261" s="27">
        <f>IF(Inserimento!P261="","",Inserimento!P261)</f>
        <v/>
      </c>
      <c r="N261" s="27">
        <f>IF(A261="","",SUM(F261,G261,H261,I261,J261,K261,L261,M261))</f>
        <v/>
      </c>
      <c r="O261" s="27">
        <f>IF(E261="","",E261-N261)</f>
        <v/>
      </c>
      <c r="P261" s="28">
        <f>IF(E261=0,"",IF(E261="","",O261/E261))</f>
        <v/>
      </c>
      <c r="Q261" s="27">
        <f>IF(O261="","",O261*Inserimento!Q261)</f>
        <v/>
      </c>
      <c r="R261" s="27">
        <f>IF(1-Inserimento!J261=0,"",IF(N261="","",SUM(F261,H261,I261,J261,K261,L261,M261)/(1-Inserimento!J261)))</f>
        <v/>
      </c>
      <c r="S261" s="13">
        <f>IF(P261="","",IF(P261&gt;=Parametri!$C$29,"OK",IF(P261&gt;=Parametri!$C$30,"ATTENZIONE","CRITICO")))</f>
        <v/>
      </c>
      <c r="T261" s="29">
        <f>IF(Inserimento!T261="","",TODAY()-Inserimento!T261)</f>
        <v/>
      </c>
      <c r="U261" s="13">
        <f>IF(S261="","",IF(AND(S261="CRITICO",T261&gt;Parametri!$C$31),"RIORDINO",IF(T261&gt;Parametri!$C$31,"VERIFICA","")))</f>
        <v/>
      </c>
    </row>
    <row r="262" ht="18" customHeight="1">
      <c r="A262" s="8">
        <f>IF(Inserimento!A262="","",Inserimento!A262)</f>
        <v/>
      </c>
      <c r="B262" s="8">
        <f>IF(Inserimento!C262="","",Inserimento!C262)</f>
        <v/>
      </c>
      <c r="C262" s="8">
        <f>IF(Inserimento!D262="","",Inserimento!D262)</f>
        <v/>
      </c>
      <c r="D262" s="30">
        <f>IF(Inserimento!H262="","",Inserimento!H262)</f>
        <v/>
      </c>
      <c r="E262" s="30">
        <f>IF(Inserimento!H262="","",IF(Inserimento!I262="22%",Inserimento!H262/1.22,IF(Inserimento!I262="10%",Inserimento!H262/1.10,IF(Inserimento!I262="4%",Inserimento!H262/1.04,Inserimento!H262))))</f>
        <v/>
      </c>
      <c r="F262" s="30">
        <f>IF(Inserimento!G262="","",Inserimento!G262)</f>
        <v/>
      </c>
      <c r="G262" s="30">
        <f>IF(E262="","",E262*Inserimento!J262)</f>
        <v/>
      </c>
      <c r="H262" s="30">
        <f>IF(Inserimento!K262="","",Inserimento!K262)</f>
        <v/>
      </c>
      <c r="I262" s="30">
        <f>IF(Inserimento!L262="","",Inserimento!L262)</f>
        <v/>
      </c>
      <c r="J262" s="30">
        <f>IF(Inserimento!M262="","",Inserimento!M262)</f>
        <v/>
      </c>
      <c r="K262" s="30">
        <f>IF(Inserimento!N262="","",Inserimento!N262)</f>
        <v/>
      </c>
      <c r="L262" s="30">
        <f>IF(Inserimento!O262="","",Inserimento!O262)</f>
        <v/>
      </c>
      <c r="M262" s="30">
        <f>IF(Inserimento!P262="","",Inserimento!P262)</f>
        <v/>
      </c>
      <c r="N262" s="30">
        <f>IF(A262="","",SUM(F262,G262,H262,I262,J262,K262,L262,M262))</f>
        <v/>
      </c>
      <c r="O262" s="30">
        <f>IF(E262="","",E262-N262)</f>
        <v/>
      </c>
      <c r="P262" s="31">
        <f>IF(E262=0,"",IF(E262="","",O262/E262))</f>
        <v/>
      </c>
      <c r="Q262" s="30">
        <f>IF(O262="","",O262*Inserimento!Q262)</f>
        <v/>
      </c>
      <c r="R262" s="30">
        <f>IF(1-Inserimento!J262=0,"",IF(N262="","",SUM(F262,H262,I262,J262,K262,L262,M262)/(1-Inserimento!J262)))</f>
        <v/>
      </c>
      <c r="S262" s="8">
        <f>IF(P262="","",IF(P262&gt;=Parametri!$C$29,"OK",IF(P262&gt;=Parametri!$C$30,"ATTENZIONE","CRITICO")))</f>
        <v/>
      </c>
      <c r="T262" s="32">
        <f>IF(Inserimento!T262="","",TODAY()-Inserimento!T262)</f>
        <v/>
      </c>
      <c r="U262" s="8">
        <f>IF(S262="","",IF(AND(S262="CRITICO",T262&gt;Parametri!$C$31),"RIORDINO",IF(T262&gt;Parametri!$C$31,"VERIFICA","")))</f>
        <v/>
      </c>
    </row>
    <row r="263" ht="18" customHeight="1">
      <c r="A263" s="13">
        <f>IF(Inserimento!A263="","",Inserimento!A263)</f>
        <v/>
      </c>
      <c r="B263" s="13">
        <f>IF(Inserimento!C263="","",Inserimento!C263)</f>
        <v/>
      </c>
      <c r="C263" s="13">
        <f>IF(Inserimento!D263="","",Inserimento!D263)</f>
        <v/>
      </c>
      <c r="D263" s="27">
        <f>IF(Inserimento!H263="","",Inserimento!H263)</f>
        <v/>
      </c>
      <c r="E263" s="27">
        <f>IF(Inserimento!H263="","",IF(Inserimento!I263="22%",Inserimento!H263/1.22,IF(Inserimento!I263="10%",Inserimento!H263/1.10,IF(Inserimento!I263="4%",Inserimento!H263/1.04,Inserimento!H263))))</f>
        <v/>
      </c>
      <c r="F263" s="27">
        <f>IF(Inserimento!G263="","",Inserimento!G263)</f>
        <v/>
      </c>
      <c r="G263" s="27">
        <f>IF(E263="","",E263*Inserimento!J263)</f>
        <v/>
      </c>
      <c r="H263" s="27">
        <f>IF(Inserimento!K263="","",Inserimento!K263)</f>
        <v/>
      </c>
      <c r="I263" s="27">
        <f>IF(Inserimento!L263="","",Inserimento!L263)</f>
        <v/>
      </c>
      <c r="J263" s="27">
        <f>IF(Inserimento!M263="","",Inserimento!M263)</f>
        <v/>
      </c>
      <c r="K263" s="27">
        <f>IF(Inserimento!N263="","",Inserimento!N263)</f>
        <v/>
      </c>
      <c r="L263" s="27">
        <f>IF(Inserimento!O263="","",Inserimento!O263)</f>
        <v/>
      </c>
      <c r="M263" s="27">
        <f>IF(Inserimento!P263="","",Inserimento!P263)</f>
        <v/>
      </c>
      <c r="N263" s="27">
        <f>IF(A263="","",SUM(F263,G263,H263,I263,J263,K263,L263,M263))</f>
        <v/>
      </c>
      <c r="O263" s="27">
        <f>IF(E263="","",E263-N263)</f>
        <v/>
      </c>
      <c r="P263" s="28">
        <f>IF(E263=0,"",IF(E263="","",O263/E263))</f>
        <v/>
      </c>
      <c r="Q263" s="27">
        <f>IF(O263="","",O263*Inserimento!Q263)</f>
        <v/>
      </c>
      <c r="R263" s="27">
        <f>IF(1-Inserimento!J263=0,"",IF(N263="","",SUM(F263,H263,I263,J263,K263,L263,M263)/(1-Inserimento!J263)))</f>
        <v/>
      </c>
      <c r="S263" s="13">
        <f>IF(P263="","",IF(P263&gt;=Parametri!$C$29,"OK",IF(P263&gt;=Parametri!$C$30,"ATTENZIONE","CRITICO")))</f>
        <v/>
      </c>
      <c r="T263" s="29">
        <f>IF(Inserimento!T263="","",TODAY()-Inserimento!T263)</f>
        <v/>
      </c>
      <c r="U263" s="13">
        <f>IF(S263="","",IF(AND(S263="CRITICO",T263&gt;Parametri!$C$31),"RIORDINO",IF(T263&gt;Parametri!$C$31,"VERIFICA","")))</f>
        <v/>
      </c>
    </row>
    <row r="264" ht="18" customHeight="1">
      <c r="A264" s="8">
        <f>IF(Inserimento!A264="","",Inserimento!A264)</f>
        <v/>
      </c>
      <c r="B264" s="8">
        <f>IF(Inserimento!C264="","",Inserimento!C264)</f>
        <v/>
      </c>
      <c r="C264" s="8">
        <f>IF(Inserimento!D264="","",Inserimento!D264)</f>
        <v/>
      </c>
      <c r="D264" s="30">
        <f>IF(Inserimento!H264="","",Inserimento!H264)</f>
        <v/>
      </c>
      <c r="E264" s="30">
        <f>IF(Inserimento!H264="","",IF(Inserimento!I264="22%",Inserimento!H264/1.22,IF(Inserimento!I264="10%",Inserimento!H264/1.10,IF(Inserimento!I264="4%",Inserimento!H264/1.04,Inserimento!H264))))</f>
        <v/>
      </c>
      <c r="F264" s="30">
        <f>IF(Inserimento!G264="","",Inserimento!G264)</f>
        <v/>
      </c>
      <c r="G264" s="30">
        <f>IF(E264="","",E264*Inserimento!J264)</f>
        <v/>
      </c>
      <c r="H264" s="30">
        <f>IF(Inserimento!K264="","",Inserimento!K264)</f>
        <v/>
      </c>
      <c r="I264" s="30">
        <f>IF(Inserimento!L264="","",Inserimento!L264)</f>
        <v/>
      </c>
      <c r="J264" s="30">
        <f>IF(Inserimento!M264="","",Inserimento!M264)</f>
        <v/>
      </c>
      <c r="K264" s="30">
        <f>IF(Inserimento!N264="","",Inserimento!N264)</f>
        <v/>
      </c>
      <c r="L264" s="30">
        <f>IF(Inserimento!O264="","",Inserimento!O264)</f>
        <v/>
      </c>
      <c r="M264" s="30">
        <f>IF(Inserimento!P264="","",Inserimento!P264)</f>
        <v/>
      </c>
      <c r="N264" s="30">
        <f>IF(A264="","",SUM(F264,G264,H264,I264,J264,K264,L264,M264))</f>
        <v/>
      </c>
      <c r="O264" s="30">
        <f>IF(E264="","",E264-N264)</f>
        <v/>
      </c>
      <c r="P264" s="31">
        <f>IF(E264=0,"",IF(E264="","",O264/E264))</f>
        <v/>
      </c>
      <c r="Q264" s="30">
        <f>IF(O264="","",O264*Inserimento!Q264)</f>
        <v/>
      </c>
      <c r="R264" s="30">
        <f>IF(1-Inserimento!J264=0,"",IF(N264="","",SUM(F264,H264,I264,J264,K264,L264,M264)/(1-Inserimento!J264)))</f>
        <v/>
      </c>
      <c r="S264" s="8">
        <f>IF(P264="","",IF(P264&gt;=Parametri!$C$29,"OK",IF(P264&gt;=Parametri!$C$30,"ATTENZIONE","CRITICO")))</f>
        <v/>
      </c>
      <c r="T264" s="32">
        <f>IF(Inserimento!T264="","",TODAY()-Inserimento!T264)</f>
        <v/>
      </c>
      <c r="U264" s="8">
        <f>IF(S264="","",IF(AND(S264="CRITICO",T264&gt;Parametri!$C$31),"RIORDINO",IF(T264&gt;Parametri!$C$31,"VERIFICA","")))</f>
        <v/>
      </c>
    </row>
    <row r="265" ht="18" customHeight="1">
      <c r="A265" s="13">
        <f>IF(Inserimento!A265="","",Inserimento!A265)</f>
        <v/>
      </c>
      <c r="B265" s="13">
        <f>IF(Inserimento!C265="","",Inserimento!C265)</f>
        <v/>
      </c>
      <c r="C265" s="13">
        <f>IF(Inserimento!D265="","",Inserimento!D265)</f>
        <v/>
      </c>
      <c r="D265" s="27">
        <f>IF(Inserimento!H265="","",Inserimento!H265)</f>
        <v/>
      </c>
      <c r="E265" s="27">
        <f>IF(Inserimento!H265="","",IF(Inserimento!I265="22%",Inserimento!H265/1.22,IF(Inserimento!I265="10%",Inserimento!H265/1.10,IF(Inserimento!I265="4%",Inserimento!H265/1.04,Inserimento!H265))))</f>
        <v/>
      </c>
      <c r="F265" s="27">
        <f>IF(Inserimento!G265="","",Inserimento!G265)</f>
        <v/>
      </c>
      <c r="G265" s="27">
        <f>IF(E265="","",E265*Inserimento!J265)</f>
        <v/>
      </c>
      <c r="H265" s="27">
        <f>IF(Inserimento!K265="","",Inserimento!K265)</f>
        <v/>
      </c>
      <c r="I265" s="27">
        <f>IF(Inserimento!L265="","",Inserimento!L265)</f>
        <v/>
      </c>
      <c r="J265" s="27">
        <f>IF(Inserimento!M265="","",Inserimento!M265)</f>
        <v/>
      </c>
      <c r="K265" s="27">
        <f>IF(Inserimento!N265="","",Inserimento!N265)</f>
        <v/>
      </c>
      <c r="L265" s="27">
        <f>IF(Inserimento!O265="","",Inserimento!O265)</f>
        <v/>
      </c>
      <c r="M265" s="27">
        <f>IF(Inserimento!P265="","",Inserimento!P265)</f>
        <v/>
      </c>
      <c r="N265" s="27">
        <f>IF(A265="","",SUM(F265,G265,H265,I265,J265,K265,L265,M265))</f>
        <v/>
      </c>
      <c r="O265" s="27">
        <f>IF(E265="","",E265-N265)</f>
        <v/>
      </c>
      <c r="P265" s="28">
        <f>IF(E265=0,"",IF(E265="","",O265/E265))</f>
        <v/>
      </c>
      <c r="Q265" s="27">
        <f>IF(O265="","",O265*Inserimento!Q265)</f>
        <v/>
      </c>
      <c r="R265" s="27">
        <f>IF(1-Inserimento!J265=0,"",IF(N265="","",SUM(F265,H265,I265,J265,K265,L265,M265)/(1-Inserimento!J265)))</f>
        <v/>
      </c>
      <c r="S265" s="13">
        <f>IF(P265="","",IF(P265&gt;=Parametri!$C$29,"OK",IF(P265&gt;=Parametri!$C$30,"ATTENZIONE","CRITICO")))</f>
        <v/>
      </c>
      <c r="T265" s="29">
        <f>IF(Inserimento!T265="","",TODAY()-Inserimento!T265)</f>
        <v/>
      </c>
      <c r="U265" s="13">
        <f>IF(S265="","",IF(AND(S265="CRITICO",T265&gt;Parametri!$C$31),"RIORDINO",IF(T265&gt;Parametri!$C$31,"VERIFICA","")))</f>
        <v/>
      </c>
    </row>
    <row r="266" ht="18" customHeight="1">
      <c r="A266" s="8">
        <f>IF(Inserimento!A266="","",Inserimento!A266)</f>
        <v/>
      </c>
      <c r="B266" s="8">
        <f>IF(Inserimento!C266="","",Inserimento!C266)</f>
        <v/>
      </c>
      <c r="C266" s="8">
        <f>IF(Inserimento!D266="","",Inserimento!D266)</f>
        <v/>
      </c>
      <c r="D266" s="30">
        <f>IF(Inserimento!H266="","",Inserimento!H266)</f>
        <v/>
      </c>
      <c r="E266" s="30">
        <f>IF(Inserimento!H266="","",IF(Inserimento!I266="22%",Inserimento!H266/1.22,IF(Inserimento!I266="10%",Inserimento!H266/1.10,IF(Inserimento!I266="4%",Inserimento!H266/1.04,Inserimento!H266))))</f>
        <v/>
      </c>
      <c r="F266" s="30">
        <f>IF(Inserimento!G266="","",Inserimento!G266)</f>
        <v/>
      </c>
      <c r="G266" s="30">
        <f>IF(E266="","",E266*Inserimento!J266)</f>
        <v/>
      </c>
      <c r="H266" s="30">
        <f>IF(Inserimento!K266="","",Inserimento!K266)</f>
        <v/>
      </c>
      <c r="I266" s="30">
        <f>IF(Inserimento!L266="","",Inserimento!L266)</f>
        <v/>
      </c>
      <c r="J266" s="30">
        <f>IF(Inserimento!M266="","",Inserimento!M266)</f>
        <v/>
      </c>
      <c r="K266" s="30">
        <f>IF(Inserimento!N266="","",Inserimento!N266)</f>
        <v/>
      </c>
      <c r="L266" s="30">
        <f>IF(Inserimento!O266="","",Inserimento!O266)</f>
        <v/>
      </c>
      <c r="M266" s="30">
        <f>IF(Inserimento!P266="","",Inserimento!P266)</f>
        <v/>
      </c>
      <c r="N266" s="30">
        <f>IF(A266="","",SUM(F266,G266,H266,I266,J266,K266,L266,M266))</f>
        <v/>
      </c>
      <c r="O266" s="30">
        <f>IF(E266="","",E266-N266)</f>
        <v/>
      </c>
      <c r="P266" s="31">
        <f>IF(E266=0,"",IF(E266="","",O266/E266))</f>
        <v/>
      </c>
      <c r="Q266" s="30">
        <f>IF(O266="","",O266*Inserimento!Q266)</f>
        <v/>
      </c>
      <c r="R266" s="30">
        <f>IF(1-Inserimento!J266=0,"",IF(N266="","",SUM(F266,H266,I266,J266,K266,L266,M266)/(1-Inserimento!J266)))</f>
        <v/>
      </c>
      <c r="S266" s="8">
        <f>IF(P266="","",IF(P266&gt;=Parametri!$C$29,"OK",IF(P266&gt;=Parametri!$C$30,"ATTENZIONE","CRITICO")))</f>
        <v/>
      </c>
      <c r="T266" s="32">
        <f>IF(Inserimento!T266="","",TODAY()-Inserimento!T266)</f>
        <v/>
      </c>
      <c r="U266" s="8">
        <f>IF(S266="","",IF(AND(S266="CRITICO",T266&gt;Parametri!$C$31),"RIORDINO",IF(T266&gt;Parametri!$C$31,"VERIFICA","")))</f>
        <v/>
      </c>
    </row>
    <row r="267" ht="18" customHeight="1">
      <c r="A267" s="13">
        <f>IF(Inserimento!A267="","",Inserimento!A267)</f>
        <v/>
      </c>
      <c r="B267" s="13">
        <f>IF(Inserimento!C267="","",Inserimento!C267)</f>
        <v/>
      </c>
      <c r="C267" s="13">
        <f>IF(Inserimento!D267="","",Inserimento!D267)</f>
        <v/>
      </c>
      <c r="D267" s="27">
        <f>IF(Inserimento!H267="","",Inserimento!H267)</f>
        <v/>
      </c>
      <c r="E267" s="27">
        <f>IF(Inserimento!H267="","",IF(Inserimento!I267="22%",Inserimento!H267/1.22,IF(Inserimento!I267="10%",Inserimento!H267/1.10,IF(Inserimento!I267="4%",Inserimento!H267/1.04,Inserimento!H267))))</f>
        <v/>
      </c>
      <c r="F267" s="27">
        <f>IF(Inserimento!G267="","",Inserimento!G267)</f>
        <v/>
      </c>
      <c r="G267" s="27">
        <f>IF(E267="","",E267*Inserimento!J267)</f>
        <v/>
      </c>
      <c r="H267" s="27">
        <f>IF(Inserimento!K267="","",Inserimento!K267)</f>
        <v/>
      </c>
      <c r="I267" s="27">
        <f>IF(Inserimento!L267="","",Inserimento!L267)</f>
        <v/>
      </c>
      <c r="J267" s="27">
        <f>IF(Inserimento!M267="","",Inserimento!M267)</f>
        <v/>
      </c>
      <c r="K267" s="27">
        <f>IF(Inserimento!N267="","",Inserimento!N267)</f>
        <v/>
      </c>
      <c r="L267" s="27">
        <f>IF(Inserimento!O267="","",Inserimento!O267)</f>
        <v/>
      </c>
      <c r="M267" s="27">
        <f>IF(Inserimento!P267="","",Inserimento!P267)</f>
        <v/>
      </c>
      <c r="N267" s="27">
        <f>IF(A267="","",SUM(F267,G267,H267,I267,J267,K267,L267,M267))</f>
        <v/>
      </c>
      <c r="O267" s="27">
        <f>IF(E267="","",E267-N267)</f>
        <v/>
      </c>
      <c r="P267" s="28">
        <f>IF(E267=0,"",IF(E267="","",O267/E267))</f>
        <v/>
      </c>
      <c r="Q267" s="27">
        <f>IF(O267="","",O267*Inserimento!Q267)</f>
        <v/>
      </c>
      <c r="R267" s="27">
        <f>IF(1-Inserimento!J267=0,"",IF(N267="","",SUM(F267,H267,I267,J267,K267,L267,M267)/(1-Inserimento!J267)))</f>
        <v/>
      </c>
      <c r="S267" s="13">
        <f>IF(P267="","",IF(P267&gt;=Parametri!$C$29,"OK",IF(P267&gt;=Parametri!$C$30,"ATTENZIONE","CRITICO")))</f>
        <v/>
      </c>
      <c r="T267" s="29">
        <f>IF(Inserimento!T267="","",TODAY()-Inserimento!T267)</f>
        <v/>
      </c>
      <c r="U267" s="13">
        <f>IF(S267="","",IF(AND(S267="CRITICO",T267&gt;Parametri!$C$31),"RIORDINO",IF(T267&gt;Parametri!$C$31,"VERIFICA","")))</f>
        <v/>
      </c>
    </row>
    <row r="268" ht="18" customHeight="1">
      <c r="A268" s="8">
        <f>IF(Inserimento!A268="","",Inserimento!A268)</f>
        <v/>
      </c>
      <c r="B268" s="8">
        <f>IF(Inserimento!C268="","",Inserimento!C268)</f>
        <v/>
      </c>
      <c r="C268" s="8">
        <f>IF(Inserimento!D268="","",Inserimento!D268)</f>
        <v/>
      </c>
      <c r="D268" s="30">
        <f>IF(Inserimento!H268="","",Inserimento!H268)</f>
        <v/>
      </c>
      <c r="E268" s="30">
        <f>IF(Inserimento!H268="","",IF(Inserimento!I268="22%",Inserimento!H268/1.22,IF(Inserimento!I268="10%",Inserimento!H268/1.10,IF(Inserimento!I268="4%",Inserimento!H268/1.04,Inserimento!H268))))</f>
        <v/>
      </c>
      <c r="F268" s="30">
        <f>IF(Inserimento!G268="","",Inserimento!G268)</f>
        <v/>
      </c>
      <c r="G268" s="30">
        <f>IF(E268="","",E268*Inserimento!J268)</f>
        <v/>
      </c>
      <c r="H268" s="30">
        <f>IF(Inserimento!K268="","",Inserimento!K268)</f>
        <v/>
      </c>
      <c r="I268" s="30">
        <f>IF(Inserimento!L268="","",Inserimento!L268)</f>
        <v/>
      </c>
      <c r="J268" s="30">
        <f>IF(Inserimento!M268="","",Inserimento!M268)</f>
        <v/>
      </c>
      <c r="K268" s="30">
        <f>IF(Inserimento!N268="","",Inserimento!N268)</f>
        <v/>
      </c>
      <c r="L268" s="30">
        <f>IF(Inserimento!O268="","",Inserimento!O268)</f>
        <v/>
      </c>
      <c r="M268" s="30">
        <f>IF(Inserimento!P268="","",Inserimento!P268)</f>
        <v/>
      </c>
      <c r="N268" s="30">
        <f>IF(A268="","",SUM(F268,G268,H268,I268,J268,K268,L268,M268))</f>
        <v/>
      </c>
      <c r="O268" s="30">
        <f>IF(E268="","",E268-N268)</f>
        <v/>
      </c>
      <c r="P268" s="31">
        <f>IF(E268=0,"",IF(E268="","",O268/E268))</f>
        <v/>
      </c>
      <c r="Q268" s="30">
        <f>IF(O268="","",O268*Inserimento!Q268)</f>
        <v/>
      </c>
      <c r="R268" s="30">
        <f>IF(1-Inserimento!J268=0,"",IF(N268="","",SUM(F268,H268,I268,J268,K268,L268,M268)/(1-Inserimento!J268)))</f>
        <v/>
      </c>
      <c r="S268" s="8">
        <f>IF(P268="","",IF(P268&gt;=Parametri!$C$29,"OK",IF(P268&gt;=Parametri!$C$30,"ATTENZIONE","CRITICO")))</f>
        <v/>
      </c>
      <c r="T268" s="32">
        <f>IF(Inserimento!T268="","",TODAY()-Inserimento!T268)</f>
        <v/>
      </c>
      <c r="U268" s="8">
        <f>IF(S268="","",IF(AND(S268="CRITICO",T268&gt;Parametri!$C$31),"RIORDINO",IF(T268&gt;Parametri!$C$31,"VERIFICA","")))</f>
        <v/>
      </c>
    </row>
    <row r="269" ht="18" customHeight="1">
      <c r="A269" s="13">
        <f>IF(Inserimento!A269="","",Inserimento!A269)</f>
        <v/>
      </c>
      <c r="B269" s="13">
        <f>IF(Inserimento!C269="","",Inserimento!C269)</f>
        <v/>
      </c>
      <c r="C269" s="13">
        <f>IF(Inserimento!D269="","",Inserimento!D269)</f>
        <v/>
      </c>
      <c r="D269" s="27">
        <f>IF(Inserimento!H269="","",Inserimento!H269)</f>
        <v/>
      </c>
      <c r="E269" s="27">
        <f>IF(Inserimento!H269="","",IF(Inserimento!I269="22%",Inserimento!H269/1.22,IF(Inserimento!I269="10%",Inserimento!H269/1.10,IF(Inserimento!I269="4%",Inserimento!H269/1.04,Inserimento!H269))))</f>
        <v/>
      </c>
      <c r="F269" s="27">
        <f>IF(Inserimento!G269="","",Inserimento!G269)</f>
        <v/>
      </c>
      <c r="G269" s="27">
        <f>IF(E269="","",E269*Inserimento!J269)</f>
        <v/>
      </c>
      <c r="H269" s="27">
        <f>IF(Inserimento!K269="","",Inserimento!K269)</f>
        <v/>
      </c>
      <c r="I269" s="27">
        <f>IF(Inserimento!L269="","",Inserimento!L269)</f>
        <v/>
      </c>
      <c r="J269" s="27">
        <f>IF(Inserimento!M269="","",Inserimento!M269)</f>
        <v/>
      </c>
      <c r="K269" s="27">
        <f>IF(Inserimento!N269="","",Inserimento!N269)</f>
        <v/>
      </c>
      <c r="L269" s="27">
        <f>IF(Inserimento!O269="","",Inserimento!O269)</f>
        <v/>
      </c>
      <c r="M269" s="27">
        <f>IF(Inserimento!P269="","",Inserimento!P269)</f>
        <v/>
      </c>
      <c r="N269" s="27">
        <f>IF(A269="","",SUM(F269,G269,H269,I269,J269,K269,L269,M269))</f>
        <v/>
      </c>
      <c r="O269" s="27">
        <f>IF(E269="","",E269-N269)</f>
        <v/>
      </c>
      <c r="P269" s="28">
        <f>IF(E269=0,"",IF(E269="","",O269/E269))</f>
        <v/>
      </c>
      <c r="Q269" s="27">
        <f>IF(O269="","",O269*Inserimento!Q269)</f>
        <v/>
      </c>
      <c r="R269" s="27">
        <f>IF(1-Inserimento!J269=0,"",IF(N269="","",SUM(F269,H269,I269,J269,K269,L269,M269)/(1-Inserimento!J269)))</f>
        <v/>
      </c>
      <c r="S269" s="13">
        <f>IF(P269="","",IF(P269&gt;=Parametri!$C$29,"OK",IF(P269&gt;=Parametri!$C$30,"ATTENZIONE","CRITICO")))</f>
        <v/>
      </c>
      <c r="T269" s="29">
        <f>IF(Inserimento!T269="","",TODAY()-Inserimento!T269)</f>
        <v/>
      </c>
      <c r="U269" s="13">
        <f>IF(S269="","",IF(AND(S269="CRITICO",T269&gt;Parametri!$C$31),"RIORDINO",IF(T269&gt;Parametri!$C$31,"VERIFICA","")))</f>
        <v/>
      </c>
    </row>
    <row r="270" ht="18" customHeight="1">
      <c r="A270" s="8">
        <f>IF(Inserimento!A270="","",Inserimento!A270)</f>
        <v/>
      </c>
      <c r="B270" s="8">
        <f>IF(Inserimento!C270="","",Inserimento!C270)</f>
        <v/>
      </c>
      <c r="C270" s="8">
        <f>IF(Inserimento!D270="","",Inserimento!D270)</f>
        <v/>
      </c>
      <c r="D270" s="30">
        <f>IF(Inserimento!H270="","",Inserimento!H270)</f>
        <v/>
      </c>
      <c r="E270" s="30">
        <f>IF(Inserimento!H270="","",IF(Inserimento!I270="22%",Inserimento!H270/1.22,IF(Inserimento!I270="10%",Inserimento!H270/1.10,IF(Inserimento!I270="4%",Inserimento!H270/1.04,Inserimento!H270))))</f>
        <v/>
      </c>
      <c r="F270" s="30">
        <f>IF(Inserimento!G270="","",Inserimento!G270)</f>
        <v/>
      </c>
      <c r="G270" s="30">
        <f>IF(E270="","",E270*Inserimento!J270)</f>
        <v/>
      </c>
      <c r="H270" s="30">
        <f>IF(Inserimento!K270="","",Inserimento!K270)</f>
        <v/>
      </c>
      <c r="I270" s="30">
        <f>IF(Inserimento!L270="","",Inserimento!L270)</f>
        <v/>
      </c>
      <c r="J270" s="30">
        <f>IF(Inserimento!M270="","",Inserimento!M270)</f>
        <v/>
      </c>
      <c r="K270" s="30">
        <f>IF(Inserimento!N270="","",Inserimento!N270)</f>
        <v/>
      </c>
      <c r="L270" s="30">
        <f>IF(Inserimento!O270="","",Inserimento!O270)</f>
        <v/>
      </c>
      <c r="M270" s="30">
        <f>IF(Inserimento!P270="","",Inserimento!P270)</f>
        <v/>
      </c>
      <c r="N270" s="30">
        <f>IF(A270="","",SUM(F270,G270,H270,I270,J270,K270,L270,M270))</f>
        <v/>
      </c>
      <c r="O270" s="30">
        <f>IF(E270="","",E270-N270)</f>
        <v/>
      </c>
      <c r="P270" s="31">
        <f>IF(E270=0,"",IF(E270="","",O270/E270))</f>
        <v/>
      </c>
      <c r="Q270" s="30">
        <f>IF(O270="","",O270*Inserimento!Q270)</f>
        <v/>
      </c>
      <c r="R270" s="30">
        <f>IF(1-Inserimento!J270=0,"",IF(N270="","",SUM(F270,H270,I270,J270,K270,L270,M270)/(1-Inserimento!J270)))</f>
        <v/>
      </c>
      <c r="S270" s="8">
        <f>IF(P270="","",IF(P270&gt;=Parametri!$C$29,"OK",IF(P270&gt;=Parametri!$C$30,"ATTENZIONE","CRITICO")))</f>
        <v/>
      </c>
      <c r="T270" s="32">
        <f>IF(Inserimento!T270="","",TODAY()-Inserimento!T270)</f>
        <v/>
      </c>
      <c r="U270" s="8">
        <f>IF(S270="","",IF(AND(S270="CRITICO",T270&gt;Parametri!$C$31),"RIORDINO",IF(T270&gt;Parametri!$C$31,"VERIFICA","")))</f>
        <v/>
      </c>
    </row>
    <row r="271" ht="18" customHeight="1">
      <c r="A271" s="13">
        <f>IF(Inserimento!A271="","",Inserimento!A271)</f>
        <v/>
      </c>
      <c r="B271" s="13">
        <f>IF(Inserimento!C271="","",Inserimento!C271)</f>
        <v/>
      </c>
      <c r="C271" s="13">
        <f>IF(Inserimento!D271="","",Inserimento!D271)</f>
        <v/>
      </c>
      <c r="D271" s="27">
        <f>IF(Inserimento!H271="","",Inserimento!H271)</f>
        <v/>
      </c>
      <c r="E271" s="27">
        <f>IF(Inserimento!H271="","",IF(Inserimento!I271="22%",Inserimento!H271/1.22,IF(Inserimento!I271="10%",Inserimento!H271/1.10,IF(Inserimento!I271="4%",Inserimento!H271/1.04,Inserimento!H271))))</f>
        <v/>
      </c>
      <c r="F271" s="27">
        <f>IF(Inserimento!G271="","",Inserimento!G271)</f>
        <v/>
      </c>
      <c r="G271" s="27">
        <f>IF(E271="","",E271*Inserimento!J271)</f>
        <v/>
      </c>
      <c r="H271" s="27">
        <f>IF(Inserimento!K271="","",Inserimento!K271)</f>
        <v/>
      </c>
      <c r="I271" s="27">
        <f>IF(Inserimento!L271="","",Inserimento!L271)</f>
        <v/>
      </c>
      <c r="J271" s="27">
        <f>IF(Inserimento!M271="","",Inserimento!M271)</f>
        <v/>
      </c>
      <c r="K271" s="27">
        <f>IF(Inserimento!N271="","",Inserimento!N271)</f>
        <v/>
      </c>
      <c r="L271" s="27">
        <f>IF(Inserimento!O271="","",Inserimento!O271)</f>
        <v/>
      </c>
      <c r="M271" s="27">
        <f>IF(Inserimento!P271="","",Inserimento!P271)</f>
        <v/>
      </c>
      <c r="N271" s="27">
        <f>IF(A271="","",SUM(F271,G271,H271,I271,J271,K271,L271,M271))</f>
        <v/>
      </c>
      <c r="O271" s="27">
        <f>IF(E271="","",E271-N271)</f>
        <v/>
      </c>
      <c r="P271" s="28">
        <f>IF(E271=0,"",IF(E271="","",O271/E271))</f>
        <v/>
      </c>
      <c r="Q271" s="27">
        <f>IF(O271="","",O271*Inserimento!Q271)</f>
        <v/>
      </c>
      <c r="R271" s="27">
        <f>IF(1-Inserimento!J271=0,"",IF(N271="","",SUM(F271,H271,I271,J271,K271,L271,M271)/(1-Inserimento!J271)))</f>
        <v/>
      </c>
      <c r="S271" s="13">
        <f>IF(P271="","",IF(P271&gt;=Parametri!$C$29,"OK",IF(P271&gt;=Parametri!$C$30,"ATTENZIONE","CRITICO")))</f>
        <v/>
      </c>
      <c r="T271" s="29">
        <f>IF(Inserimento!T271="","",TODAY()-Inserimento!T271)</f>
        <v/>
      </c>
      <c r="U271" s="13">
        <f>IF(S271="","",IF(AND(S271="CRITICO",T271&gt;Parametri!$C$31),"RIORDINO",IF(T271&gt;Parametri!$C$31,"VERIFICA","")))</f>
        <v/>
      </c>
    </row>
    <row r="272" ht="18" customHeight="1">
      <c r="A272" s="8">
        <f>IF(Inserimento!A272="","",Inserimento!A272)</f>
        <v/>
      </c>
      <c r="B272" s="8">
        <f>IF(Inserimento!C272="","",Inserimento!C272)</f>
        <v/>
      </c>
      <c r="C272" s="8">
        <f>IF(Inserimento!D272="","",Inserimento!D272)</f>
        <v/>
      </c>
      <c r="D272" s="30">
        <f>IF(Inserimento!H272="","",Inserimento!H272)</f>
        <v/>
      </c>
      <c r="E272" s="30">
        <f>IF(Inserimento!H272="","",IF(Inserimento!I272="22%",Inserimento!H272/1.22,IF(Inserimento!I272="10%",Inserimento!H272/1.10,IF(Inserimento!I272="4%",Inserimento!H272/1.04,Inserimento!H272))))</f>
        <v/>
      </c>
      <c r="F272" s="30">
        <f>IF(Inserimento!G272="","",Inserimento!G272)</f>
        <v/>
      </c>
      <c r="G272" s="30">
        <f>IF(E272="","",E272*Inserimento!J272)</f>
        <v/>
      </c>
      <c r="H272" s="30">
        <f>IF(Inserimento!K272="","",Inserimento!K272)</f>
        <v/>
      </c>
      <c r="I272" s="30">
        <f>IF(Inserimento!L272="","",Inserimento!L272)</f>
        <v/>
      </c>
      <c r="J272" s="30">
        <f>IF(Inserimento!M272="","",Inserimento!M272)</f>
        <v/>
      </c>
      <c r="K272" s="30">
        <f>IF(Inserimento!N272="","",Inserimento!N272)</f>
        <v/>
      </c>
      <c r="L272" s="30">
        <f>IF(Inserimento!O272="","",Inserimento!O272)</f>
        <v/>
      </c>
      <c r="M272" s="30">
        <f>IF(Inserimento!P272="","",Inserimento!P272)</f>
        <v/>
      </c>
      <c r="N272" s="30">
        <f>IF(A272="","",SUM(F272,G272,H272,I272,J272,K272,L272,M272))</f>
        <v/>
      </c>
      <c r="O272" s="30">
        <f>IF(E272="","",E272-N272)</f>
        <v/>
      </c>
      <c r="P272" s="31">
        <f>IF(E272=0,"",IF(E272="","",O272/E272))</f>
        <v/>
      </c>
      <c r="Q272" s="30">
        <f>IF(O272="","",O272*Inserimento!Q272)</f>
        <v/>
      </c>
      <c r="R272" s="30">
        <f>IF(1-Inserimento!J272=0,"",IF(N272="","",SUM(F272,H272,I272,J272,K272,L272,M272)/(1-Inserimento!J272)))</f>
        <v/>
      </c>
      <c r="S272" s="8">
        <f>IF(P272="","",IF(P272&gt;=Parametri!$C$29,"OK",IF(P272&gt;=Parametri!$C$30,"ATTENZIONE","CRITICO")))</f>
        <v/>
      </c>
      <c r="T272" s="32">
        <f>IF(Inserimento!T272="","",TODAY()-Inserimento!T272)</f>
        <v/>
      </c>
      <c r="U272" s="8">
        <f>IF(S272="","",IF(AND(S272="CRITICO",T272&gt;Parametri!$C$31),"RIORDINO",IF(T272&gt;Parametri!$C$31,"VERIFICA","")))</f>
        <v/>
      </c>
    </row>
    <row r="273" ht="18" customHeight="1">
      <c r="A273" s="13">
        <f>IF(Inserimento!A273="","",Inserimento!A273)</f>
        <v/>
      </c>
      <c r="B273" s="13">
        <f>IF(Inserimento!C273="","",Inserimento!C273)</f>
        <v/>
      </c>
      <c r="C273" s="13">
        <f>IF(Inserimento!D273="","",Inserimento!D273)</f>
        <v/>
      </c>
      <c r="D273" s="27">
        <f>IF(Inserimento!H273="","",Inserimento!H273)</f>
        <v/>
      </c>
      <c r="E273" s="27">
        <f>IF(Inserimento!H273="","",IF(Inserimento!I273="22%",Inserimento!H273/1.22,IF(Inserimento!I273="10%",Inserimento!H273/1.10,IF(Inserimento!I273="4%",Inserimento!H273/1.04,Inserimento!H273))))</f>
        <v/>
      </c>
      <c r="F273" s="27">
        <f>IF(Inserimento!G273="","",Inserimento!G273)</f>
        <v/>
      </c>
      <c r="G273" s="27">
        <f>IF(E273="","",E273*Inserimento!J273)</f>
        <v/>
      </c>
      <c r="H273" s="27">
        <f>IF(Inserimento!K273="","",Inserimento!K273)</f>
        <v/>
      </c>
      <c r="I273" s="27">
        <f>IF(Inserimento!L273="","",Inserimento!L273)</f>
        <v/>
      </c>
      <c r="J273" s="27">
        <f>IF(Inserimento!M273="","",Inserimento!M273)</f>
        <v/>
      </c>
      <c r="K273" s="27">
        <f>IF(Inserimento!N273="","",Inserimento!N273)</f>
        <v/>
      </c>
      <c r="L273" s="27">
        <f>IF(Inserimento!O273="","",Inserimento!O273)</f>
        <v/>
      </c>
      <c r="M273" s="27">
        <f>IF(Inserimento!P273="","",Inserimento!P273)</f>
        <v/>
      </c>
      <c r="N273" s="27">
        <f>IF(A273="","",SUM(F273,G273,H273,I273,J273,K273,L273,M273))</f>
        <v/>
      </c>
      <c r="O273" s="27">
        <f>IF(E273="","",E273-N273)</f>
        <v/>
      </c>
      <c r="P273" s="28">
        <f>IF(E273=0,"",IF(E273="","",O273/E273))</f>
        <v/>
      </c>
      <c r="Q273" s="27">
        <f>IF(O273="","",O273*Inserimento!Q273)</f>
        <v/>
      </c>
      <c r="R273" s="27">
        <f>IF(1-Inserimento!J273=0,"",IF(N273="","",SUM(F273,H273,I273,J273,K273,L273,M273)/(1-Inserimento!J273)))</f>
        <v/>
      </c>
      <c r="S273" s="13">
        <f>IF(P273="","",IF(P273&gt;=Parametri!$C$29,"OK",IF(P273&gt;=Parametri!$C$30,"ATTENZIONE","CRITICO")))</f>
        <v/>
      </c>
      <c r="T273" s="29">
        <f>IF(Inserimento!T273="","",TODAY()-Inserimento!T273)</f>
        <v/>
      </c>
      <c r="U273" s="13">
        <f>IF(S273="","",IF(AND(S273="CRITICO",T273&gt;Parametri!$C$31),"RIORDINO",IF(T273&gt;Parametri!$C$31,"VERIFICA","")))</f>
        <v/>
      </c>
    </row>
    <row r="274" ht="18" customHeight="1">
      <c r="A274" s="8">
        <f>IF(Inserimento!A274="","",Inserimento!A274)</f>
        <v/>
      </c>
      <c r="B274" s="8">
        <f>IF(Inserimento!C274="","",Inserimento!C274)</f>
        <v/>
      </c>
      <c r="C274" s="8">
        <f>IF(Inserimento!D274="","",Inserimento!D274)</f>
        <v/>
      </c>
      <c r="D274" s="30">
        <f>IF(Inserimento!H274="","",Inserimento!H274)</f>
        <v/>
      </c>
      <c r="E274" s="30">
        <f>IF(Inserimento!H274="","",IF(Inserimento!I274="22%",Inserimento!H274/1.22,IF(Inserimento!I274="10%",Inserimento!H274/1.10,IF(Inserimento!I274="4%",Inserimento!H274/1.04,Inserimento!H274))))</f>
        <v/>
      </c>
      <c r="F274" s="30">
        <f>IF(Inserimento!G274="","",Inserimento!G274)</f>
        <v/>
      </c>
      <c r="G274" s="30">
        <f>IF(E274="","",E274*Inserimento!J274)</f>
        <v/>
      </c>
      <c r="H274" s="30">
        <f>IF(Inserimento!K274="","",Inserimento!K274)</f>
        <v/>
      </c>
      <c r="I274" s="30">
        <f>IF(Inserimento!L274="","",Inserimento!L274)</f>
        <v/>
      </c>
      <c r="J274" s="30">
        <f>IF(Inserimento!M274="","",Inserimento!M274)</f>
        <v/>
      </c>
      <c r="K274" s="30">
        <f>IF(Inserimento!N274="","",Inserimento!N274)</f>
        <v/>
      </c>
      <c r="L274" s="30">
        <f>IF(Inserimento!O274="","",Inserimento!O274)</f>
        <v/>
      </c>
      <c r="M274" s="30">
        <f>IF(Inserimento!P274="","",Inserimento!P274)</f>
        <v/>
      </c>
      <c r="N274" s="30">
        <f>IF(A274="","",SUM(F274,G274,H274,I274,J274,K274,L274,M274))</f>
        <v/>
      </c>
      <c r="O274" s="30">
        <f>IF(E274="","",E274-N274)</f>
        <v/>
      </c>
      <c r="P274" s="31">
        <f>IF(E274=0,"",IF(E274="","",O274/E274))</f>
        <v/>
      </c>
      <c r="Q274" s="30">
        <f>IF(O274="","",O274*Inserimento!Q274)</f>
        <v/>
      </c>
      <c r="R274" s="30">
        <f>IF(1-Inserimento!J274=0,"",IF(N274="","",SUM(F274,H274,I274,J274,K274,L274,M274)/(1-Inserimento!J274)))</f>
        <v/>
      </c>
      <c r="S274" s="8">
        <f>IF(P274="","",IF(P274&gt;=Parametri!$C$29,"OK",IF(P274&gt;=Parametri!$C$30,"ATTENZIONE","CRITICO")))</f>
        <v/>
      </c>
      <c r="T274" s="32">
        <f>IF(Inserimento!T274="","",TODAY()-Inserimento!T274)</f>
        <v/>
      </c>
      <c r="U274" s="8">
        <f>IF(S274="","",IF(AND(S274="CRITICO",T274&gt;Parametri!$C$31),"RIORDINO",IF(T274&gt;Parametri!$C$31,"VERIFICA","")))</f>
        <v/>
      </c>
    </row>
    <row r="275" ht="18" customHeight="1">
      <c r="A275" s="13">
        <f>IF(Inserimento!A275="","",Inserimento!A275)</f>
        <v/>
      </c>
      <c r="B275" s="13">
        <f>IF(Inserimento!C275="","",Inserimento!C275)</f>
        <v/>
      </c>
      <c r="C275" s="13">
        <f>IF(Inserimento!D275="","",Inserimento!D275)</f>
        <v/>
      </c>
      <c r="D275" s="27">
        <f>IF(Inserimento!H275="","",Inserimento!H275)</f>
        <v/>
      </c>
      <c r="E275" s="27">
        <f>IF(Inserimento!H275="","",IF(Inserimento!I275="22%",Inserimento!H275/1.22,IF(Inserimento!I275="10%",Inserimento!H275/1.10,IF(Inserimento!I275="4%",Inserimento!H275/1.04,Inserimento!H275))))</f>
        <v/>
      </c>
      <c r="F275" s="27">
        <f>IF(Inserimento!G275="","",Inserimento!G275)</f>
        <v/>
      </c>
      <c r="G275" s="27">
        <f>IF(E275="","",E275*Inserimento!J275)</f>
        <v/>
      </c>
      <c r="H275" s="27">
        <f>IF(Inserimento!K275="","",Inserimento!K275)</f>
        <v/>
      </c>
      <c r="I275" s="27">
        <f>IF(Inserimento!L275="","",Inserimento!L275)</f>
        <v/>
      </c>
      <c r="J275" s="27">
        <f>IF(Inserimento!M275="","",Inserimento!M275)</f>
        <v/>
      </c>
      <c r="K275" s="27">
        <f>IF(Inserimento!N275="","",Inserimento!N275)</f>
        <v/>
      </c>
      <c r="L275" s="27">
        <f>IF(Inserimento!O275="","",Inserimento!O275)</f>
        <v/>
      </c>
      <c r="M275" s="27">
        <f>IF(Inserimento!P275="","",Inserimento!P275)</f>
        <v/>
      </c>
      <c r="N275" s="27">
        <f>IF(A275="","",SUM(F275,G275,H275,I275,J275,K275,L275,M275))</f>
        <v/>
      </c>
      <c r="O275" s="27">
        <f>IF(E275="","",E275-N275)</f>
        <v/>
      </c>
      <c r="P275" s="28">
        <f>IF(E275=0,"",IF(E275="","",O275/E275))</f>
        <v/>
      </c>
      <c r="Q275" s="27">
        <f>IF(O275="","",O275*Inserimento!Q275)</f>
        <v/>
      </c>
      <c r="R275" s="27">
        <f>IF(1-Inserimento!J275=0,"",IF(N275="","",SUM(F275,H275,I275,J275,K275,L275,M275)/(1-Inserimento!J275)))</f>
        <v/>
      </c>
      <c r="S275" s="13">
        <f>IF(P275="","",IF(P275&gt;=Parametri!$C$29,"OK",IF(P275&gt;=Parametri!$C$30,"ATTENZIONE","CRITICO")))</f>
        <v/>
      </c>
      <c r="T275" s="29">
        <f>IF(Inserimento!T275="","",TODAY()-Inserimento!T275)</f>
        <v/>
      </c>
      <c r="U275" s="13">
        <f>IF(S275="","",IF(AND(S275="CRITICO",T275&gt;Parametri!$C$31),"RIORDINO",IF(T275&gt;Parametri!$C$31,"VERIFICA","")))</f>
        <v/>
      </c>
    </row>
    <row r="276" ht="18" customHeight="1">
      <c r="A276" s="8">
        <f>IF(Inserimento!A276="","",Inserimento!A276)</f>
        <v/>
      </c>
      <c r="B276" s="8">
        <f>IF(Inserimento!C276="","",Inserimento!C276)</f>
        <v/>
      </c>
      <c r="C276" s="8">
        <f>IF(Inserimento!D276="","",Inserimento!D276)</f>
        <v/>
      </c>
      <c r="D276" s="30">
        <f>IF(Inserimento!H276="","",Inserimento!H276)</f>
        <v/>
      </c>
      <c r="E276" s="30">
        <f>IF(Inserimento!H276="","",IF(Inserimento!I276="22%",Inserimento!H276/1.22,IF(Inserimento!I276="10%",Inserimento!H276/1.10,IF(Inserimento!I276="4%",Inserimento!H276/1.04,Inserimento!H276))))</f>
        <v/>
      </c>
      <c r="F276" s="30">
        <f>IF(Inserimento!G276="","",Inserimento!G276)</f>
        <v/>
      </c>
      <c r="G276" s="30">
        <f>IF(E276="","",E276*Inserimento!J276)</f>
        <v/>
      </c>
      <c r="H276" s="30">
        <f>IF(Inserimento!K276="","",Inserimento!K276)</f>
        <v/>
      </c>
      <c r="I276" s="30">
        <f>IF(Inserimento!L276="","",Inserimento!L276)</f>
        <v/>
      </c>
      <c r="J276" s="30">
        <f>IF(Inserimento!M276="","",Inserimento!M276)</f>
        <v/>
      </c>
      <c r="K276" s="30">
        <f>IF(Inserimento!N276="","",Inserimento!N276)</f>
        <v/>
      </c>
      <c r="L276" s="30">
        <f>IF(Inserimento!O276="","",Inserimento!O276)</f>
        <v/>
      </c>
      <c r="M276" s="30">
        <f>IF(Inserimento!P276="","",Inserimento!P276)</f>
        <v/>
      </c>
      <c r="N276" s="30">
        <f>IF(A276="","",SUM(F276,G276,H276,I276,J276,K276,L276,M276))</f>
        <v/>
      </c>
      <c r="O276" s="30">
        <f>IF(E276="","",E276-N276)</f>
        <v/>
      </c>
      <c r="P276" s="31">
        <f>IF(E276=0,"",IF(E276="","",O276/E276))</f>
        <v/>
      </c>
      <c r="Q276" s="30">
        <f>IF(O276="","",O276*Inserimento!Q276)</f>
        <v/>
      </c>
      <c r="R276" s="30">
        <f>IF(1-Inserimento!J276=0,"",IF(N276="","",SUM(F276,H276,I276,J276,K276,L276,M276)/(1-Inserimento!J276)))</f>
        <v/>
      </c>
      <c r="S276" s="8">
        <f>IF(P276="","",IF(P276&gt;=Parametri!$C$29,"OK",IF(P276&gt;=Parametri!$C$30,"ATTENZIONE","CRITICO")))</f>
        <v/>
      </c>
      <c r="T276" s="32">
        <f>IF(Inserimento!T276="","",TODAY()-Inserimento!T276)</f>
        <v/>
      </c>
      <c r="U276" s="8">
        <f>IF(S276="","",IF(AND(S276="CRITICO",T276&gt;Parametri!$C$31),"RIORDINO",IF(T276&gt;Parametri!$C$31,"VERIFICA","")))</f>
        <v/>
      </c>
    </row>
    <row r="277" ht="18" customHeight="1">
      <c r="A277" s="13">
        <f>IF(Inserimento!A277="","",Inserimento!A277)</f>
        <v/>
      </c>
      <c r="B277" s="13">
        <f>IF(Inserimento!C277="","",Inserimento!C277)</f>
        <v/>
      </c>
      <c r="C277" s="13">
        <f>IF(Inserimento!D277="","",Inserimento!D277)</f>
        <v/>
      </c>
      <c r="D277" s="27">
        <f>IF(Inserimento!H277="","",Inserimento!H277)</f>
        <v/>
      </c>
      <c r="E277" s="27">
        <f>IF(Inserimento!H277="","",IF(Inserimento!I277="22%",Inserimento!H277/1.22,IF(Inserimento!I277="10%",Inserimento!H277/1.10,IF(Inserimento!I277="4%",Inserimento!H277/1.04,Inserimento!H277))))</f>
        <v/>
      </c>
      <c r="F277" s="27">
        <f>IF(Inserimento!G277="","",Inserimento!G277)</f>
        <v/>
      </c>
      <c r="G277" s="27">
        <f>IF(E277="","",E277*Inserimento!J277)</f>
        <v/>
      </c>
      <c r="H277" s="27">
        <f>IF(Inserimento!K277="","",Inserimento!K277)</f>
        <v/>
      </c>
      <c r="I277" s="27">
        <f>IF(Inserimento!L277="","",Inserimento!L277)</f>
        <v/>
      </c>
      <c r="J277" s="27">
        <f>IF(Inserimento!M277="","",Inserimento!M277)</f>
        <v/>
      </c>
      <c r="K277" s="27">
        <f>IF(Inserimento!N277="","",Inserimento!N277)</f>
        <v/>
      </c>
      <c r="L277" s="27">
        <f>IF(Inserimento!O277="","",Inserimento!O277)</f>
        <v/>
      </c>
      <c r="M277" s="27">
        <f>IF(Inserimento!P277="","",Inserimento!P277)</f>
        <v/>
      </c>
      <c r="N277" s="27">
        <f>IF(A277="","",SUM(F277,G277,H277,I277,J277,K277,L277,M277))</f>
        <v/>
      </c>
      <c r="O277" s="27">
        <f>IF(E277="","",E277-N277)</f>
        <v/>
      </c>
      <c r="P277" s="28">
        <f>IF(E277=0,"",IF(E277="","",O277/E277))</f>
        <v/>
      </c>
      <c r="Q277" s="27">
        <f>IF(O277="","",O277*Inserimento!Q277)</f>
        <v/>
      </c>
      <c r="R277" s="27">
        <f>IF(1-Inserimento!J277=0,"",IF(N277="","",SUM(F277,H277,I277,J277,K277,L277,M277)/(1-Inserimento!J277)))</f>
        <v/>
      </c>
      <c r="S277" s="13">
        <f>IF(P277="","",IF(P277&gt;=Parametri!$C$29,"OK",IF(P277&gt;=Parametri!$C$30,"ATTENZIONE","CRITICO")))</f>
        <v/>
      </c>
      <c r="T277" s="29">
        <f>IF(Inserimento!T277="","",TODAY()-Inserimento!T277)</f>
        <v/>
      </c>
      <c r="U277" s="13">
        <f>IF(S277="","",IF(AND(S277="CRITICO",T277&gt;Parametri!$C$31),"RIORDINO",IF(T277&gt;Parametri!$C$31,"VERIFICA","")))</f>
        <v/>
      </c>
    </row>
    <row r="278" ht="18" customHeight="1">
      <c r="A278" s="8">
        <f>IF(Inserimento!A278="","",Inserimento!A278)</f>
        <v/>
      </c>
      <c r="B278" s="8">
        <f>IF(Inserimento!C278="","",Inserimento!C278)</f>
        <v/>
      </c>
      <c r="C278" s="8">
        <f>IF(Inserimento!D278="","",Inserimento!D278)</f>
        <v/>
      </c>
      <c r="D278" s="30">
        <f>IF(Inserimento!H278="","",Inserimento!H278)</f>
        <v/>
      </c>
      <c r="E278" s="30">
        <f>IF(Inserimento!H278="","",IF(Inserimento!I278="22%",Inserimento!H278/1.22,IF(Inserimento!I278="10%",Inserimento!H278/1.10,IF(Inserimento!I278="4%",Inserimento!H278/1.04,Inserimento!H278))))</f>
        <v/>
      </c>
      <c r="F278" s="30">
        <f>IF(Inserimento!G278="","",Inserimento!G278)</f>
        <v/>
      </c>
      <c r="G278" s="30">
        <f>IF(E278="","",E278*Inserimento!J278)</f>
        <v/>
      </c>
      <c r="H278" s="30">
        <f>IF(Inserimento!K278="","",Inserimento!K278)</f>
        <v/>
      </c>
      <c r="I278" s="30">
        <f>IF(Inserimento!L278="","",Inserimento!L278)</f>
        <v/>
      </c>
      <c r="J278" s="30">
        <f>IF(Inserimento!M278="","",Inserimento!M278)</f>
        <v/>
      </c>
      <c r="K278" s="30">
        <f>IF(Inserimento!N278="","",Inserimento!N278)</f>
        <v/>
      </c>
      <c r="L278" s="30">
        <f>IF(Inserimento!O278="","",Inserimento!O278)</f>
        <v/>
      </c>
      <c r="M278" s="30">
        <f>IF(Inserimento!P278="","",Inserimento!P278)</f>
        <v/>
      </c>
      <c r="N278" s="30">
        <f>IF(A278="","",SUM(F278,G278,H278,I278,J278,K278,L278,M278))</f>
        <v/>
      </c>
      <c r="O278" s="30">
        <f>IF(E278="","",E278-N278)</f>
        <v/>
      </c>
      <c r="P278" s="31">
        <f>IF(E278=0,"",IF(E278="","",O278/E278))</f>
        <v/>
      </c>
      <c r="Q278" s="30">
        <f>IF(O278="","",O278*Inserimento!Q278)</f>
        <v/>
      </c>
      <c r="R278" s="30">
        <f>IF(1-Inserimento!J278=0,"",IF(N278="","",SUM(F278,H278,I278,J278,K278,L278,M278)/(1-Inserimento!J278)))</f>
        <v/>
      </c>
      <c r="S278" s="8">
        <f>IF(P278="","",IF(P278&gt;=Parametri!$C$29,"OK",IF(P278&gt;=Parametri!$C$30,"ATTENZIONE","CRITICO")))</f>
        <v/>
      </c>
      <c r="T278" s="32">
        <f>IF(Inserimento!T278="","",TODAY()-Inserimento!T278)</f>
        <v/>
      </c>
      <c r="U278" s="8">
        <f>IF(S278="","",IF(AND(S278="CRITICO",T278&gt;Parametri!$C$31),"RIORDINO",IF(T278&gt;Parametri!$C$31,"VERIFICA","")))</f>
        <v/>
      </c>
    </row>
    <row r="279" ht="18" customHeight="1">
      <c r="A279" s="13">
        <f>IF(Inserimento!A279="","",Inserimento!A279)</f>
        <v/>
      </c>
      <c r="B279" s="13">
        <f>IF(Inserimento!C279="","",Inserimento!C279)</f>
        <v/>
      </c>
      <c r="C279" s="13">
        <f>IF(Inserimento!D279="","",Inserimento!D279)</f>
        <v/>
      </c>
      <c r="D279" s="27">
        <f>IF(Inserimento!H279="","",Inserimento!H279)</f>
        <v/>
      </c>
      <c r="E279" s="27">
        <f>IF(Inserimento!H279="","",IF(Inserimento!I279="22%",Inserimento!H279/1.22,IF(Inserimento!I279="10%",Inserimento!H279/1.10,IF(Inserimento!I279="4%",Inserimento!H279/1.04,Inserimento!H279))))</f>
        <v/>
      </c>
      <c r="F279" s="27">
        <f>IF(Inserimento!G279="","",Inserimento!G279)</f>
        <v/>
      </c>
      <c r="G279" s="27">
        <f>IF(E279="","",E279*Inserimento!J279)</f>
        <v/>
      </c>
      <c r="H279" s="27">
        <f>IF(Inserimento!K279="","",Inserimento!K279)</f>
        <v/>
      </c>
      <c r="I279" s="27">
        <f>IF(Inserimento!L279="","",Inserimento!L279)</f>
        <v/>
      </c>
      <c r="J279" s="27">
        <f>IF(Inserimento!M279="","",Inserimento!M279)</f>
        <v/>
      </c>
      <c r="K279" s="27">
        <f>IF(Inserimento!N279="","",Inserimento!N279)</f>
        <v/>
      </c>
      <c r="L279" s="27">
        <f>IF(Inserimento!O279="","",Inserimento!O279)</f>
        <v/>
      </c>
      <c r="M279" s="27">
        <f>IF(Inserimento!P279="","",Inserimento!P279)</f>
        <v/>
      </c>
      <c r="N279" s="27">
        <f>IF(A279="","",SUM(F279,G279,H279,I279,J279,K279,L279,M279))</f>
        <v/>
      </c>
      <c r="O279" s="27">
        <f>IF(E279="","",E279-N279)</f>
        <v/>
      </c>
      <c r="P279" s="28">
        <f>IF(E279=0,"",IF(E279="","",O279/E279))</f>
        <v/>
      </c>
      <c r="Q279" s="27">
        <f>IF(O279="","",O279*Inserimento!Q279)</f>
        <v/>
      </c>
      <c r="R279" s="27">
        <f>IF(1-Inserimento!J279=0,"",IF(N279="","",SUM(F279,H279,I279,J279,K279,L279,M279)/(1-Inserimento!J279)))</f>
        <v/>
      </c>
      <c r="S279" s="13">
        <f>IF(P279="","",IF(P279&gt;=Parametri!$C$29,"OK",IF(P279&gt;=Parametri!$C$30,"ATTENZIONE","CRITICO")))</f>
        <v/>
      </c>
      <c r="T279" s="29">
        <f>IF(Inserimento!T279="","",TODAY()-Inserimento!T279)</f>
        <v/>
      </c>
      <c r="U279" s="13">
        <f>IF(S279="","",IF(AND(S279="CRITICO",T279&gt;Parametri!$C$31),"RIORDINO",IF(T279&gt;Parametri!$C$31,"VERIFICA","")))</f>
        <v/>
      </c>
    </row>
    <row r="280" ht="18" customHeight="1">
      <c r="A280" s="8">
        <f>IF(Inserimento!A280="","",Inserimento!A280)</f>
        <v/>
      </c>
      <c r="B280" s="8">
        <f>IF(Inserimento!C280="","",Inserimento!C280)</f>
        <v/>
      </c>
      <c r="C280" s="8">
        <f>IF(Inserimento!D280="","",Inserimento!D280)</f>
        <v/>
      </c>
      <c r="D280" s="30">
        <f>IF(Inserimento!H280="","",Inserimento!H280)</f>
        <v/>
      </c>
      <c r="E280" s="30">
        <f>IF(Inserimento!H280="","",IF(Inserimento!I280="22%",Inserimento!H280/1.22,IF(Inserimento!I280="10%",Inserimento!H280/1.10,IF(Inserimento!I280="4%",Inserimento!H280/1.04,Inserimento!H280))))</f>
        <v/>
      </c>
      <c r="F280" s="30">
        <f>IF(Inserimento!G280="","",Inserimento!G280)</f>
        <v/>
      </c>
      <c r="G280" s="30">
        <f>IF(E280="","",E280*Inserimento!J280)</f>
        <v/>
      </c>
      <c r="H280" s="30">
        <f>IF(Inserimento!K280="","",Inserimento!K280)</f>
        <v/>
      </c>
      <c r="I280" s="30">
        <f>IF(Inserimento!L280="","",Inserimento!L280)</f>
        <v/>
      </c>
      <c r="J280" s="30">
        <f>IF(Inserimento!M280="","",Inserimento!M280)</f>
        <v/>
      </c>
      <c r="K280" s="30">
        <f>IF(Inserimento!N280="","",Inserimento!N280)</f>
        <v/>
      </c>
      <c r="L280" s="30">
        <f>IF(Inserimento!O280="","",Inserimento!O280)</f>
        <v/>
      </c>
      <c r="M280" s="30">
        <f>IF(Inserimento!P280="","",Inserimento!P280)</f>
        <v/>
      </c>
      <c r="N280" s="30">
        <f>IF(A280="","",SUM(F280,G280,H280,I280,J280,K280,L280,M280))</f>
        <v/>
      </c>
      <c r="O280" s="30">
        <f>IF(E280="","",E280-N280)</f>
        <v/>
      </c>
      <c r="P280" s="31">
        <f>IF(E280=0,"",IF(E280="","",O280/E280))</f>
        <v/>
      </c>
      <c r="Q280" s="30">
        <f>IF(O280="","",O280*Inserimento!Q280)</f>
        <v/>
      </c>
      <c r="R280" s="30">
        <f>IF(1-Inserimento!J280=0,"",IF(N280="","",SUM(F280,H280,I280,J280,K280,L280,M280)/(1-Inserimento!J280)))</f>
        <v/>
      </c>
      <c r="S280" s="8">
        <f>IF(P280="","",IF(P280&gt;=Parametri!$C$29,"OK",IF(P280&gt;=Parametri!$C$30,"ATTENZIONE","CRITICO")))</f>
        <v/>
      </c>
      <c r="T280" s="32">
        <f>IF(Inserimento!T280="","",TODAY()-Inserimento!T280)</f>
        <v/>
      </c>
      <c r="U280" s="8">
        <f>IF(S280="","",IF(AND(S280="CRITICO",T280&gt;Parametri!$C$31),"RIORDINO",IF(T280&gt;Parametri!$C$31,"VERIFICA","")))</f>
        <v/>
      </c>
    </row>
    <row r="281" ht="18" customHeight="1">
      <c r="A281" s="13">
        <f>IF(Inserimento!A281="","",Inserimento!A281)</f>
        <v/>
      </c>
      <c r="B281" s="13">
        <f>IF(Inserimento!C281="","",Inserimento!C281)</f>
        <v/>
      </c>
      <c r="C281" s="13">
        <f>IF(Inserimento!D281="","",Inserimento!D281)</f>
        <v/>
      </c>
      <c r="D281" s="27">
        <f>IF(Inserimento!H281="","",Inserimento!H281)</f>
        <v/>
      </c>
      <c r="E281" s="27">
        <f>IF(Inserimento!H281="","",IF(Inserimento!I281="22%",Inserimento!H281/1.22,IF(Inserimento!I281="10%",Inserimento!H281/1.10,IF(Inserimento!I281="4%",Inserimento!H281/1.04,Inserimento!H281))))</f>
        <v/>
      </c>
      <c r="F281" s="27">
        <f>IF(Inserimento!G281="","",Inserimento!G281)</f>
        <v/>
      </c>
      <c r="G281" s="27">
        <f>IF(E281="","",E281*Inserimento!J281)</f>
        <v/>
      </c>
      <c r="H281" s="27">
        <f>IF(Inserimento!K281="","",Inserimento!K281)</f>
        <v/>
      </c>
      <c r="I281" s="27">
        <f>IF(Inserimento!L281="","",Inserimento!L281)</f>
        <v/>
      </c>
      <c r="J281" s="27">
        <f>IF(Inserimento!M281="","",Inserimento!M281)</f>
        <v/>
      </c>
      <c r="K281" s="27">
        <f>IF(Inserimento!N281="","",Inserimento!N281)</f>
        <v/>
      </c>
      <c r="L281" s="27">
        <f>IF(Inserimento!O281="","",Inserimento!O281)</f>
        <v/>
      </c>
      <c r="M281" s="27">
        <f>IF(Inserimento!P281="","",Inserimento!P281)</f>
        <v/>
      </c>
      <c r="N281" s="27">
        <f>IF(A281="","",SUM(F281,G281,H281,I281,J281,K281,L281,M281))</f>
        <v/>
      </c>
      <c r="O281" s="27">
        <f>IF(E281="","",E281-N281)</f>
        <v/>
      </c>
      <c r="P281" s="28">
        <f>IF(E281=0,"",IF(E281="","",O281/E281))</f>
        <v/>
      </c>
      <c r="Q281" s="27">
        <f>IF(O281="","",O281*Inserimento!Q281)</f>
        <v/>
      </c>
      <c r="R281" s="27">
        <f>IF(1-Inserimento!J281=0,"",IF(N281="","",SUM(F281,H281,I281,J281,K281,L281,M281)/(1-Inserimento!J281)))</f>
        <v/>
      </c>
      <c r="S281" s="13">
        <f>IF(P281="","",IF(P281&gt;=Parametri!$C$29,"OK",IF(P281&gt;=Parametri!$C$30,"ATTENZIONE","CRITICO")))</f>
        <v/>
      </c>
      <c r="T281" s="29">
        <f>IF(Inserimento!T281="","",TODAY()-Inserimento!T281)</f>
        <v/>
      </c>
      <c r="U281" s="13">
        <f>IF(S281="","",IF(AND(S281="CRITICO",T281&gt;Parametri!$C$31),"RIORDINO",IF(T281&gt;Parametri!$C$31,"VERIFICA","")))</f>
        <v/>
      </c>
    </row>
    <row r="282" ht="18" customHeight="1">
      <c r="A282" s="8">
        <f>IF(Inserimento!A282="","",Inserimento!A282)</f>
        <v/>
      </c>
      <c r="B282" s="8">
        <f>IF(Inserimento!C282="","",Inserimento!C282)</f>
        <v/>
      </c>
      <c r="C282" s="8">
        <f>IF(Inserimento!D282="","",Inserimento!D282)</f>
        <v/>
      </c>
      <c r="D282" s="30">
        <f>IF(Inserimento!H282="","",Inserimento!H282)</f>
        <v/>
      </c>
      <c r="E282" s="30">
        <f>IF(Inserimento!H282="","",IF(Inserimento!I282="22%",Inserimento!H282/1.22,IF(Inserimento!I282="10%",Inserimento!H282/1.10,IF(Inserimento!I282="4%",Inserimento!H282/1.04,Inserimento!H282))))</f>
        <v/>
      </c>
      <c r="F282" s="30">
        <f>IF(Inserimento!G282="","",Inserimento!G282)</f>
        <v/>
      </c>
      <c r="G282" s="30">
        <f>IF(E282="","",E282*Inserimento!J282)</f>
        <v/>
      </c>
      <c r="H282" s="30">
        <f>IF(Inserimento!K282="","",Inserimento!K282)</f>
        <v/>
      </c>
      <c r="I282" s="30">
        <f>IF(Inserimento!L282="","",Inserimento!L282)</f>
        <v/>
      </c>
      <c r="J282" s="30">
        <f>IF(Inserimento!M282="","",Inserimento!M282)</f>
        <v/>
      </c>
      <c r="K282" s="30">
        <f>IF(Inserimento!N282="","",Inserimento!N282)</f>
        <v/>
      </c>
      <c r="L282" s="30">
        <f>IF(Inserimento!O282="","",Inserimento!O282)</f>
        <v/>
      </c>
      <c r="M282" s="30">
        <f>IF(Inserimento!P282="","",Inserimento!P282)</f>
        <v/>
      </c>
      <c r="N282" s="30">
        <f>IF(A282="","",SUM(F282,G282,H282,I282,J282,K282,L282,M282))</f>
        <v/>
      </c>
      <c r="O282" s="30">
        <f>IF(E282="","",E282-N282)</f>
        <v/>
      </c>
      <c r="P282" s="31">
        <f>IF(E282=0,"",IF(E282="","",O282/E282))</f>
        <v/>
      </c>
      <c r="Q282" s="30">
        <f>IF(O282="","",O282*Inserimento!Q282)</f>
        <v/>
      </c>
      <c r="R282" s="30">
        <f>IF(1-Inserimento!J282=0,"",IF(N282="","",SUM(F282,H282,I282,J282,K282,L282,M282)/(1-Inserimento!J282)))</f>
        <v/>
      </c>
      <c r="S282" s="8">
        <f>IF(P282="","",IF(P282&gt;=Parametri!$C$29,"OK",IF(P282&gt;=Parametri!$C$30,"ATTENZIONE","CRITICO")))</f>
        <v/>
      </c>
      <c r="T282" s="32">
        <f>IF(Inserimento!T282="","",TODAY()-Inserimento!T282)</f>
        <v/>
      </c>
      <c r="U282" s="8">
        <f>IF(S282="","",IF(AND(S282="CRITICO",T282&gt;Parametri!$C$31),"RIORDINO",IF(T282&gt;Parametri!$C$31,"VERIFICA","")))</f>
        <v/>
      </c>
    </row>
    <row r="283" ht="18" customHeight="1">
      <c r="A283" s="13">
        <f>IF(Inserimento!A283="","",Inserimento!A283)</f>
        <v/>
      </c>
      <c r="B283" s="13">
        <f>IF(Inserimento!C283="","",Inserimento!C283)</f>
        <v/>
      </c>
      <c r="C283" s="13">
        <f>IF(Inserimento!D283="","",Inserimento!D283)</f>
        <v/>
      </c>
      <c r="D283" s="27">
        <f>IF(Inserimento!H283="","",Inserimento!H283)</f>
        <v/>
      </c>
      <c r="E283" s="27">
        <f>IF(Inserimento!H283="","",IF(Inserimento!I283="22%",Inserimento!H283/1.22,IF(Inserimento!I283="10%",Inserimento!H283/1.10,IF(Inserimento!I283="4%",Inserimento!H283/1.04,Inserimento!H283))))</f>
        <v/>
      </c>
      <c r="F283" s="27">
        <f>IF(Inserimento!G283="","",Inserimento!G283)</f>
        <v/>
      </c>
      <c r="G283" s="27">
        <f>IF(E283="","",E283*Inserimento!J283)</f>
        <v/>
      </c>
      <c r="H283" s="27">
        <f>IF(Inserimento!K283="","",Inserimento!K283)</f>
        <v/>
      </c>
      <c r="I283" s="27">
        <f>IF(Inserimento!L283="","",Inserimento!L283)</f>
        <v/>
      </c>
      <c r="J283" s="27">
        <f>IF(Inserimento!M283="","",Inserimento!M283)</f>
        <v/>
      </c>
      <c r="K283" s="27">
        <f>IF(Inserimento!N283="","",Inserimento!N283)</f>
        <v/>
      </c>
      <c r="L283" s="27">
        <f>IF(Inserimento!O283="","",Inserimento!O283)</f>
        <v/>
      </c>
      <c r="M283" s="27">
        <f>IF(Inserimento!P283="","",Inserimento!P283)</f>
        <v/>
      </c>
      <c r="N283" s="27">
        <f>IF(A283="","",SUM(F283,G283,H283,I283,J283,K283,L283,M283))</f>
        <v/>
      </c>
      <c r="O283" s="27">
        <f>IF(E283="","",E283-N283)</f>
        <v/>
      </c>
      <c r="P283" s="28">
        <f>IF(E283=0,"",IF(E283="","",O283/E283))</f>
        <v/>
      </c>
      <c r="Q283" s="27">
        <f>IF(O283="","",O283*Inserimento!Q283)</f>
        <v/>
      </c>
      <c r="R283" s="27">
        <f>IF(1-Inserimento!J283=0,"",IF(N283="","",SUM(F283,H283,I283,J283,K283,L283,M283)/(1-Inserimento!J283)))</f>
        <v/>
      </c>
      <c r="S283" s="13">
        <f>IF(P283="","",IF(P283&gt;=Parametri!$C$29,"OK",IF(P283&gt;=Parametri!$C$30,"ATTENZIONE","CRITICO")))</f>
        <v/>
      </c>
      <c r="T283" s="29">
        <f>IF(Inserimento!T283="","",TODAY()-Inserimento!T283)</f>
        <v/>
      </c>
      <c r="U283" s="13">
        <f>IF(S283="","",IF(AND(S283="CRITICO",T283&gt;Parametri!$C$31),"RIORDINO",IF(T283&gt;Parametri!$C$31,"VERIFICA","")))</f>
        <v/>
      </c>
    </row>
    <row r="284" ht="18" customHeight="1">
      <c r="A284" s="8">
        <f>IF(Inserimento!A284="","",Inserimento!A284)</f>
        <v/>
      </c>
      <c r="B284" s="8">
        <f>IF(Inserimento!C284="","",Inserimento!C284)</f>
        <v/>
      </c>
      <c r="C284" s="8">
        <f>IF(Inserimento!D284="","",Inserimento!D284)</f>
        <v/>
      </c>
      <c r="D284" s="30">
        <f>IF(Inserimento!H284="","",Inserimento!H284)</f>
        <v/>
      </c>
      <c r="E284" s="30">
        <f>IF(Inserimento!H284="","",IF(Inserimento!I284="22%",Inserimento!H284/1.22,IF(Inserimento!I284="10%",Inserimento!H284/1.10,IF(Inserimento!I284="4%",Inserimento!H284/1.04,Inserimento!H284))))</f>
        <v/>
      </c>
      <c r="F284" s="30">
        <f>IF(Inserimento!G284="","",Inserimento!G284)</f>
        <v/>
      </c>
      <c r="G284" s="30">
        <f>IF(E284="","",E284*Inserimento!J284)</f>
        <v/>
      </c>
      <c r="H284" s="30">
        <f>IF(Inserimento!K284="","",Inserimento!K284)</f>
        <v/>
      </c>
      <c r="I284" s="30">
        <f>IF(Inserimento!L284="","",Inserimento!L284)</f>
        <v/>
      </c>
      <c r="J284" s="30">
        <f>IF(Inserimento!M284="","",Inserimento!M284)</f>
        <v/>
      </c>
      <c r="K284" s="30">
        <f>IF(Inserimento!N284="","",Inserimento!N284)</f>
        <v/>
      </c>
      <c r="L284" s="30">
        <f>IF(Inserimento!O284="","",Inserimento!O284)</f>
        <v/>
      </c>
      <c r="M284" s="30">
        <f>IF(Inserimento!P284="","",Inserimento!P284)</f>
        <v/>
      </c>
      <c r="N284" s="30">
        <f>IF(A284="","",SUM(F284,G284,H284,I284,J284,K284,L284,M284))</f>
        <v/>
      </c>
      <c r="O284" s="30">
        <f>IF(E284="","",E284-N284)</f>
        <v/>
      </c>
      <c r="P284" s="31">
        <f>IF(E284=0,"",IF(E284="","",O284/E284))</f>
        <v/>
      </c>
      <c r="Q284" s="30">
        <f>IF(O284="","",O284*Inserimento!Q284)</f>
        <v/>
      </c>
      <c r="R284" s="30">
        <f>IF(1-Inserimento!J284=0,"",IF(N284="","",SUM(F284,H284,I284,J284,K284,L284,M284)/(1-Inserimento!J284)))</f>
        <v/>
      </c>
      <c r="S284" s="8">
        <f>IF(P284="","",IF(P284&gt;=Parametri!$C$29,"OK",IF(P284&gt;=Parametri!$C$30,"ATTENZIONE","CRITICO")))</f>
        <v/>
      </c>
      <c r="T284" s="32">
        <f>IF(Inserimento!T284="","",TODAY()-Inserimento!T284)</f>
        <v/>
      </c>
      <c r="U284" s="8">
        <f>IF(S284="","",IF(AND(S284="CRITICO",T284&gt;Parametri!$C$31),"RIORDINO",IF(T284&gt;Parametri!$C$31,"VERIFICA","")))</f>
        <v/>
      </c>
    </row>
    <row r="285" ht="18" customHeight="1">
      <c r="A285" s="13">
        <f>IF(Inserimento!A285="","",Inserimento!A285)</f>
        <v/>
      </c>
      <c r="B285" s="13">
        <f>IF(Inserimento!C285="","",Inserimento!C285)</f>
        <v/>
      </c>
      <c r="C285" s="13">
        <f>IF(Inserimento!D285="","",Inserimento!D285)</f>
        <v/>
      </c>
      <c r="D285" s="27">
        <f>IF(Inserimento!H285="","",Inserimento!H285)</f>
        <v/>
      </c>
      <c r="E285" s="27">
        <f>IF(Inserimento!H285="","",IF(Inserimento!I285="22%",Inserimento!H285/1.22,IF(Inserimento!I285="10%",Inserimento!H285/1.10,IF(Inserimento!I285="4%",Inserimento!H285/1.04,Inserimento!H285))))</f>
        <v/>
      </c>
      <c r="F285" s="27">
        <f>IF(Inserimento!G285="","",Inserimento!G285)</f>
        <v/>
      </c>
      <c r="G285" s="27">
        <f>IF(E285="","",E285*Inserimento!J285)</f>
        <v/>
      </c>
      <c r="H285" s="27">
        <f>IF(Inserimento!K285="","",Inserimento!K285)</f>
        <v/>
      </c>
      <c r="I285" s="27">
        <f>IF(Inserimento!L285="","",Inserimento!L285)</f>
        <v/>
      </c>
      <c r="J285" s="27">
        <f>IF(Inserimento!M285="","",Inserimento!M285)</f>
        <v/>
      </c>
      <c r="K285" s="27">
        <f>IF(Inserimento!N285="","",Inserimento!N285)</f>
        <v/>
      </c>
      <c r="L285" s="27">
        <f>IF(Inserimento!O285="","",Inserimento!O285)</f>
        <v/>
      </c>
      <c r="M285" s="27">
        <f>IF(Inserimento!P285="","",Inserimento!P285)</f>
        <v/>
      </c>
      <c r="N285" s="27">
        <f>IF(A285="","",SUM(F285,G285,H285,I285,J285,K285,L285,M285))</f>
        <v/>
      </c>
      <c r="O285" s="27">
        <f>IF(E285="","",E285-N285)</f>
        <v/>
      </c>
      <c r="P285" s="28">
        <f>IF(E285=0,"",IF(E285="","",O285/E285))</f>
        <v/>
      </c>
      <c r="Q285" s="27">
        <f>IF(O285="","",O285*Inserimento!Q285)</f>
        <v/>
      </c>
      <c r="R285" s="27">
        <f>IF(1-Inserimento!J285=0,"",IF(N285="","",SUM(F285,H285,I285,J285,K285,L285,M285)/(1-Inserimento!J285)))</f>
        <v/>
      </c>
      <c r="S285" s="13">
        <f>IF(P285="","",IF(P285&gt;=Parametri!$C$29,"OK",IF(P285&gt;=Parametri!$C$30,"ATTENZIONE","CRITICO")))</f>
        <v/>
      </c>
      <c r="T285" s="29">
        <f>IF(Inserimento!T285="","",TODAY()-Inserimento!T285)</f>
        <v/>
      </c>
      <c r="U285" s="13">
        <f>IF(S285="","",IF(AND(S285="CRITICO",T285&gt;Parametri!$C$31),"RIORDINO",IF(T285&gt;Parametri!$C$31,"VERIFICA","")))</f>
        <v/>
      </c>
    </row>
    <row r="286" ht="18" customHeight="1">
      <c r="A286" s="8">
        <f>IF(Inserimento!A286="","",Inserimento!A286)</f>
        <v/>
      </c>
      <c r="B286" s="8">
        <f>IF(Inserimento!C286="","",Inserimento!C286)</f>
        <v/>
      </c>
      <c r="C286" s="8">
        <f>IF(Inserimento!D286="","",Inserimento!D286)</f>
        <v/>
      </c>
      <c r="D286" s="30">
        <f>IF(Inserimento!H286="","",Inserimento!H286)</f>
        <v/>
      </c>
      <c r="E286" s="30">
        <f>IF(Inserimento!H286="","",IF(Inserimento!I286="22%",Inserimento!H286/1.22,IF(Inserimento!I286="10%",Inserimento!H286/1.10,IF(Inserimento!I286="4%",Inserimento!H286/1.04,Inserimento!H286))))</f>
        <v/>
      </c>
      <c r="F286" s="30">
        <f>IF(Inserimento!G286="","",Inserimento!G286)</f>
        <v/>
      </c>
      <c r="G286" s="30">
        <f>IF(E286="","",E286*Inserimento!J286)</f>
        <v/>
      </c>
      <c r="H286" s="30">
        <f>IF(Inserimento!K286="","",Inserimento!K286)</f>
        <v/>
      </c>
      <c r="I286" s="30">
        <f>IF(Inserimento!L286="","",Inserimento!L286)</f>
        <v/>
      </c>
      <c r="J286" s="30">
        <f>IF(Inserimento!M286="","",Inserimento!M286)</f>
        <v/>
      </c>
      <c r="K286" s="30">
        <f>IF(Inserimento!N286="","",Inserimento!N286)</f>
        <v/>
      </c>
      <c r="L286" s="30">
        <f>IF(Inserimento!O286="","",Inserimento!O286)</f>
        <v/>
      </c>
      <c r="M286" s="30">
        <f>IF(Inserimento!P286="","",Inserimento!P286)</f>
        <v/>
      </c>
      <c r="N286" s="30">
        <f>IF(A286="","",SUM(F286,G286,H286,I286,J286,K286,L286,M286))</f>
        <v/>
      </c>
      <c r="O286" s="30">
        <f>IF(E286="","",E286-N286)</f>
        <v/>
      </c>
      <c r="P286" s="31">
        <f>IF(E286=0,"",IF(E286="","",O286/E286))</f>
        <v/>
      </c>
      <c r="Q286" s="30">
        <f>IF(O286="","",O286*Inserimento!Q286)</f>
        <v/>
      </c>
      <c r="R286" s="30">
        <f>IF(1-Inserimento!J286=0,"",IF(N286="","",SUM(F286,H286,I286,J286,K286,L286,M286)/(1-Inserimento!J286)))</f>
        <v/>
      </c>
      <c r="S286" s="8">
        <f>IF(P286="","",IF(P286&gt;=Parametri!$C$29,"OK",IF(P286&gt;=Parametri!$C$30,"ATTENZIONE","CRITICO")))</f>
        <v/>
      </c>
      <c r="T286" s="32">
        <f>IF(Inserimento!T286="","",TODAY()-Inserimento!T286)</f>
        <v/>
      </c>
      <c r="U286" s="8">
        <f>IF(S286="","",IF(AND(S286="CRITICO",T286&gt;Parametri!$C$31),"RIORDINO",IF(T286&gt;Parametri!$C$31,"VERIFICA","")))</f>
        <v/>
      </c>
    </row>
    <row r="287" ht="18" customHeight="1">
      <c r="A287" s="13">
        <f>IF(Inserimento!A287="","",Inserimento!A287)</f>
        <v/>
      </c>
      <c r="B287" s="13">
        <f>IF(Inserimento!C287="","",Inserimento!C287)</f>
        <v/>
      </c>
      <c r="C287" s="13">
        <f>IF(Inserimento!D287="","",Inserimento!D287)</f>
        <v/>
      </c>
      <c r="D287" s="27">
        <f>IF(Inserimento!H287="","",Inserimento!H287)</f>
        <v/>
      </c>
      <c r="E287" s="27">
        <f>IF(Inserimento!H287="","",IF(Inserimento!I287="22%",Inserimento!H287/1.22,IF(Inserimento!I287="10%",Inserimento!H287/1.10,IF(Inserimento!I287="4%",Inserimento!H287/1.04,Inserimento!H287))))</f>
        <v/>
      </c>
      <c r="F287" s="27">
        <f>IF(Inserimento!G287="","",Inserimento!G287)</f>
        <v/>
      </c>
      <c r="G287" s="27">
        <f>IF(E287="","",E287*Inserimento!J287)</f>
        <v/>
      </c>
      <c r="H287" s="27">
        <f>IF(Inserimento!K287="","",Inserimento!K287)</f>
        <v/>
      </c>
      <c r="I287" s="27">
        <f>IF(Inserimento!L287="","",Inserimento!L287)</f>
        <v/>
      </c>
      <c r="J287" s="27">
        <f>IF(Inserimento!M287="","",Inserimento!M287)</f>
        <v/>
      </c>
      <c r="K287" s="27">
        <f>IF(Inserimento!N287="","",Inserimento!N287)</f>
        <v/>
      </c>
      <c r="L287" s="27">
        <f>IF(Inserimento!O287="","",Inserimento!O287)</f>
        <v/>
      </c>
      <c r="M287" s="27">
        <f>IF(Inserimento!P287="","",Inserimento!P287)</f>
        <v/>
      </c>
      <c r="N287" s="27">
        <f>IF(A287="","",SUM(F287,G287,H287,I287,J287,K287,L287,M287))</f>
        <v/>
      </c>
      <c r="O287" s="27">
        <f>IF(E287="","",E287-N287)</f>
        <v/>
      </c>
      <c r="P287" s="28">
        <f>IF(E287=0,"",IF(E287="","",O287/E287))</f>
        <v/>
      </c>
      <c r="Q287" s="27">
        <f>IF(O287="","",O287*Inserimento!Q287)</f>
        <v/>
      </c>
      <c r="R287" s="27">
        <f>IF(1-Inserimento!J287=0,"",IF(N287="","",SUM(F287,H287,I287,J287,K287,L287,M287)/(1-Inserimento!J287)))</f>
        <v/>
      </c>
      <c r="S287" s="13">
        <f>IF(P287="","",IF(P287&gt;=Parametri!$C$29,"OK",IF(P287&gt;=Parametri!$C$30,"ATTENZIONE","CRITICO")))</f>
        <v/>
      </c>
      <c r="T287" s="29">
        <f>IF(Inserimento!T287="","",TODAY()-Inserimento!T287)</f>
        <v/>
      </c>
      <c r="U287" s="13">
        <f>IF(S287="","",IF(AND(S287="CRITICO",T287&gt;Parametri!$C$31),"RIORDINO",IF(T287&gt;Parametri!$C$31,"VERIFICA","")))</f>
        <v/>
      </c>
    </row>
    <row r="288" ht="18" customHeight="1">
      <c r="A288" s="8">
        <f>IF(Inserimento!A288="","",Inserimento!A288)</f>
        <v/>
      </c>
      <c r="B288" s="8">
        <f>IF(Inserimento!C288="","",Inserimento!C288)</f>
        <v/>
      </c>
      <c r="C288" s="8">
        <f>IF(Inserimento!D288="","",Inserimento!D288)</f>
        <v/>
      </c>
      <c r="D288" s="30">
        <f>IF(Inserimento!H288="","",Inserimento!H288)</f>
        <v/>
      </c>
      <c r="E288" s="30">
        <f>IF(Inserimento!H288="","",IF(Inserimento!I288="22%",Inserimento!H288/1.22,IF(Inserimento!I288="10%",Inserimento!H288/1.10,IF(Inserimento!I288="4%",Inserimento!H288/1.04,Inserimento!H288))))</f>
        <v/>
      </c>
      <c r="F288" s="30">
        <f>IF(Inserimento!G288="","",Inserimento!G288)</f>
        <v/>
      </c>
      <c r="G288" s="30">
        <f>IF(E288="","",E288*Inserimento!J288)</f>
        <v/>
      </c>
      <c r="H288" s="30">
        <f>IF(Inserimento!K288="","",Inserimento!K288)</f>
        <v/>
      </c>
      <c r="I288" s="30">
        <f>IF(Inserimento!L288="","",Inserimento!L288)</f>
        <v/>
      </c>
      <c r="J288" s="30">
        <f>IF(Inserimento!M288="","",Inserimento!M288)</f>
        <v/>
      </c>
      <c r="K288" s="30">
        <f>IF(Inserimento!N288="","",Inserimento!N288)</f>
        <v/>
      </c>
      <c r="L288" s="30">
        <f>IF(Inserimento!O288="","",Inserimento!O288)</f>
        <v/>
      </c>
      <c r="M288" s="30">
        <f>IF(Inserimento!P288="","",Inserimento!P288)</f>
        <v/>
      </c>
      <c r="N288" s="30">
        <f>IF(A288="","",SUM(F288,G288,H288,I288,J288,K288,L288,M288))</f>
        <v/>
      </c>
      <c r="O288" s="30">
        <f>IF(E288="","",E288-N288)</f>
        <v/>
      </c>
      <c r="P288" s="31">
        <f>IF(E288=0,"",IF(E288="","",O288/E288))</f>
        <v/>
      </c>
      <c r="Q288" s="30">
        <f>IF(O288="","",O288*Inserimento!Q288)</f>
        <v/>
      </c>
      <c r="R288" s="30">
        <f>IF(1-Inserimento!J288=0,"",IF(N288="","",SUM(F288,H288,I288,J288,K288,L288,M288)/(1-Inserimento!J288)))</f>
        <v/>
      </c>
      <c r="S288" s="8">
        <f>IF(P288="","",IF(P288&gt;=Parametri!$C$29,"OK",IF(P288&gt;=Parametri!$C$30,"ATTENZIONE","CRITICO")))</f>
        <v/>
      </c>
      <c r="T288" s="32">
        <f>IF(Inserimento!T288="","",TODAY()-Inserimento!T288)</f>
        <v/>
      </c>
      <c r="U288" s="8">
        <f>IF(S288="","",IF(AND(S288="CRITICO",T288&gt;Parametri!$C$31),"RIORDINO",IF(T288&gt;Parametri!$C$31,"VERIFICA","")))</f>
        <v/>
      </c>
    </row>
    <row r="289" ht="18" customHeight="1">
      <c r="A289" s="13">
        <f>IF(Inserimento!A289="","",Inserimento!A289)</f>
        <v/>
      </c>
      <c r="B289" s="13">
        <f>IF(Inserimento!C289="","",Inserimento!C289)</f>
        <v/>
      </c>
      <c r="C289" s="13">
        <f>IF(Inserimento!D289="","",Inserimento!D289)</f>
        <v/>
      </c>
      <c r="D289" s="27">
        <f>IF(Inserimento!H289="","",Inserimento!H289)</f>
        <v/>
      </c>
      <c r="E289" s="27">
        <f>IF(Inserimento!H289="","",IF(Inserimento!I289="22%",Inserimento!H289/1.22,IF(Inserimento!I289="10%",Inserimento!H289/1.10,IF(Inserimento!I289="4%",Inserimento!H289/1.04,Inserimento!H289))))</f>
        <v/>
      </c>
      <c r="F289" s="27">
        <f>IF(Inserimento!G289="","",Inserimento!G289)</f>
        <v/>
      </c>
      <c r="G289" s="27">
        <f>IF(E289="","",E289*Inserimento!J289)</f>
        <v/>
      </c>
      <c r="H289" s="27">
        <f>IF(Inserimento!K289="","",Inserimento!K289)</f>
        <v/>
      </c>
      <c r="I289" s="27">
        <f>IF(Inserimento!L289="","",Inserimento!L289)</f>
        <v/>
      </c>
      <c r="J289" s="27">
        <f>IF(Inserimento!M289="","",Inserimento!M289)</f>
        <v/>
      </c>
      <c r="K289" s="27">
        <f>IF(Inserimento!N289="","",Inserimento!N289)</f>
        <v/>
      </c>
      <c r="L289" s="27">
        <f>IF(Inserimento!O289="","",Inserimento!O289)</f>
        <v/>
      </c>
      <c r="M289" s="27">
        <f>IF(Inserimento!P289="","",Inserimento!P289)</f>
        <v/>
      </c>
      <c r="N289" s="27">
        <f>IF(A289="","",SUM(F289,G289,H289,I289,J289,K289,L289,M289))</f>
        <v/>
      </c>
      <c r="O289" s="27">
        <f>IF(E289="","",E289-N289)</f>
        <v/>
      </c>
      <c r="P289" s="28">
        <f>IF(E289=0,"",IF(E289="","",O289/E289))</f>
        <v/>
      </c>
      <c r="Q289" s="27">
        <f>IF(O289="","",O289*Inserimento!Q289)</f>
        <v/>
      </c>
      <c r="R289" s="27">
        <f>IF(1-Inserimento!J289=0,"",IF(N289="","",SUM(F289,H289,I289,J289,K289,L289,M289)/(1-Inserimento!J289)))</f>
        <v/>
      </c>
      <c r="S289" s="13">
        <f>IF(P289="","",IF(P289&gt;=Parametri!$C$29,"OK",IF(P289&gt;=Parametri!$C$30,"ATTENZIONE","CRITICO")))</f>
        <v/>
      </c>
      <c r="T289" s="29">
        <f>IF(Inserimento!T289="","",TODAY()-Inserimento!T289)</f>
        <v/>
      </c>
      <c r="U289" s="13">
        <f>IF(S289="","",IF(AND(S289="CRITICO",T289&gt;Parametri!$C$31),"RIORDINO",IF(T289&gt;Parametri!$C$31,"VERIFICA","")))</f>
        <v/>
      </c>
    </row>
    <row r="290" ht="18" customHeight="1">
      <c r="A290" s="8">
        <f>IF(Inserimento!A290="","",Inserimento!A290)</f>
        <v/>
      </c>
      <c r="B290" s="8">
        <f>IF(Inserimento!C290="","",Inserimento!C290)</f>
        <v/>
      </c>
      <c r="C290" s="8">
        <f>IF(Inserimento!D290="","",Inserimento!D290)</f>
        <v/>
      </c>
      <c r="D290" s="30">
        <f>IF(Inserimento!H290="","",Inserimento!H290)</f>
        <v/>
      </c>
      <c r="E290" s="30">
        <f>IF(Inserimento!H290="","",IF(Inserimento!I290="22%",Inserimento!H290/1.22,IF(Inserimento!I290="10%",Inserimento!H290/1.10,IF(Inserimento!I290="4%",Inserimento!H290/1.04,Inserimento!H290))))</f>
        <v/>
      </c>
      <c r="F290" s="30">
        <f>IF(Inserimento!G290="","",Inserimento!G290)</f>
        <v/>
      </c>
      <c r="G290" s="30">
        <f>IF(E290="","",E290*Inserimento!J290)</f>
        <v/>
      </c>
      <c r="H290" s="30">
        <f>IF(Inserimento!K290="","",Inserimento!K290)</f>
        <v/>
      </c>
      <c r="I290" s="30">
        <f>IF(Inserimento!L290="","",Inserimento!L290)</f>
        <v/>
      </c>
      <c r="J290" s="30">
        <f>IF(Inserimento!M290="","",Inserimento!M290)</f>
        <v/>
      </c>
      <c r="K290" s="30">
        <f>IF(Inserimento!N290="","",Inserimento!N290)</f>
        <v/>
      </c>
      <c r="L290" s="30">
        <f>IF(Inserimento!O290="","",Inserimento!O290)</f>
        <v/>
      </c>
      <c r="M290" s="30">
        <f>IF(Inserimento!P290="","",Inserimento!P290)</f>
        <v/>
      </c>
      <c r="N290" s="30">
        <f>IF(A290="","",SUM(F290,G290,H290,I290,J290,K290,L290,M290))</f>
        <v/>
      </c>
      <c r="O290" s="30">
        <f>IF(E290="","",E290-N290)</f>
        <v/>
      </c>
      <c r="P290" s="31">
        <f>IF(E290=0,"",IF(E290="","",O290/E290))</f>
        <v/>
      </c>
      <c r="Q290" s="30">
        <f>IF(O290="","",O290*Inserimento!Q290)</f>
        <v/>
      </c>
      <c r="R290" s="30">
        <f>IF(1-Inserimento!J290=0,"",IF(N290="","",SUM(F290,H290,I290,J290,K290,L290,M290)/(1-Inserimento!J290)))</f>
        <v/>
      </c>
      <c r="S290" s="8">
        <f>IF(P290="","",IF(P290&gt;=Parametri!$C$29,"OK",IF(P290&gt;=Parametri!$C$30,"ATTENZIONE","CRITICO")))</f>
        <v/>
      </c>
      <c r="T290" s="32">
        <f>IF(Inserimento!T290="","",TODAY()-Inserimento!T290)</f>
        <v/>
      </c>
      <c r="U290" s="8">
        <f>IF(S290="","",IF(AND(S290="CRITICO",T290&gt;Parametri!$C$31),"RIORDINO",IF(T290&gt;Parametri!$C$31,"VERIFICA","")))</f>
        <v/>
      </c>
    </row>
    <row r="291" ht="18" customHeight="1">
      <c r="A291" s="13">
        <f>IF(Inserimento!A291="","",Inserimento!A291)</f>
        <v/>
      </c>
      <c r="B291" s="13">
        <f>IF(Inserimento!C291="","",Inserimento!C291)</f>
        <v/>
      </c>
      <c r="C291" s="13">
        <f>IF(Inserimento!D291="","",Inserimento!D291)</f>
        <v/>
      </c>
      <c r="D291" s="27">
        <f>IF(Inserimento!H291="","",Inserimento!H291)</f>
        <v/>
      </c>
      <c r="E291" s="27">
        <f>IF(Inserimento!H291="","",IF(Inserimento!I291="22%",Inserimento!H291/1.22,IF(Inserimento!I291="10%",Inserimento!H291/1.10,IF(Inserimento!I291="4%",Inserimento!H291/1.04,Inserimento!H291))))</f>
        <v/>
      </c>
      <c r="F291" s="27">
        <f>IF(Inserimento!G291="","",Inserimento!G291)</f>
        <v/>
      </c>
      <c r="G291" s="27">
        <f>IF(E291="","",E291*Inserimento!J291)</f>
        <v/>
      </c>
      <c r="H291" s="27">
        <f>IF(Inserimento!K291="","",Inserimento!K291)</f>
        <v/>
      </c>
      <c r="I291" s="27">
        <f>IF(Inserimento!L291="","",Inserimento!L291)</f>
        <v/>
      </c>
      <c r="J291" s="27">
        <f>IF(Inserimento!M291="","",Inserimento!M291)</f>
        <v/>
      </c>
      <c r="K291" s="27">
        <f>IF(Inserimento!N291="","",Inserimento!N291)</f>
        <v/>
      </c>
      <c r="L291" s="27">
        <f>IF(Inserimento!O291="","",Inserimento!O291)</f>
        <v/>
      </c>
      <c r="M291" s="27">
        <f>IF(Inserimento!P291="","",Inserimento!P291)</f>
        <v/>
      </c>
      <c r="N291" s="27">
        <f>IF(A291="","",SUM(F291,G291,H291,I291,J291,K291,L291,M291))</f>
        <v/>
      </c>
      <c r="O291" s="27">
        <f>IF(E291="","",E291-N291)</f>
        <v/>
      </c>
      <c r="P291" s="28">
        <f>IF(E291=0,"",IF(E291="","",O291/E291))</f>
        <v/>
      </c>
      <c r="Q291" s="27">
        <f>IF(O291="","",O291*Inserimento!Q291)</f>
        <v/>
      </c>
      <c r="R291" s="27">
        <f>IF(1-Inserimento!J291=0,"",IF(N291="","",SUM(F291,H291,I291,J291,K291,L291,M291)/(1-Inserimento!J291)))</f>
        <v/>
      </c>
      <c r="S291" s="13">
        <f>IF(P291="","",IF(P291&gt;=Parametri!$C$29,"OK",IF(P291&gt;=Parametri!$C$30,"ATTENZIONE","CRITICO")))</f>
        <v/>
      </c>
      <c r="T291" s="29">
        <f>IF(Inserimento!T291="","",TODAY()-Inserimento!T291)</f>
        <v/>
      </c>
      <c r="U291" s="13">
        <f>IF(S291="","",IF(AND(S291="CRITICO",T291&gt;Parametri!$C$31),"RIORDINO",IF(T291&gt;Parametri!$C$31,"VERIFICA","")))</f>
        <v/>
      </c>
    </row>
    <row r="292" ht="18" customHeight="1">
      <c r="A292" s="8">
        <f>IF(Inserimento!A292="","",Inserimento!A292)</f>
        <v/>
      </c>
      <c r="B292" s="8">
        <f>IF(Inserimento!C292="","",Inserimento!C292)</f>
        <v/>
      </c>
      <c r="C292" s="8">
        <f>IF(Inserimento!D292="","",Inserimento!D292)</f>
        <v/>
      </c>
      <c r="D292" s="30">
        <f>IF(Inserimento!H292="","",Inserimento!H292)</f>
        <v/>
      </c>
      <c r="E292" s="30">
        <f>IF(Inserimento!H292="","",IF(Inserimento!I292="22%",Inserimento!H292/1.22,IF(Inserimento!I292="10%",Inserimento!H292/1.10,IF(Inserimento!I292="4%",Inserimento!H292/1.04,Inserimento!H292))))</f>
        <v/>
      </c>
      <c r="F292" s="30">
        <f>IF(Inserimento!G292="","",Inserimento!G292)</f>
        <v/>
      </c>
      <c r="G292" s="30">
        <f>IF(E292="","",E292*Inserimento!J292)</f>
        <v/>
      </c>
      <c r="H292" s="30">
        <f>IF(Inserimento!K292="","",Inserimento!K292)</f>
        <v/>
      </c>
      <c r="I292" s="30">
        <f>IF(Inserimento!L292="","",Inserimento!L292)</f>
        <v/>
      </c>
      <c r="J292" s="30">
        <f>IF(Inserimento!M292="","",Inserimento!M292)</f>
        <v/>
      </c>
      <c r="K292" s="30">
        <f>IF(Inserimento!N292="","",Inserimento!N292)</f>
        <v/>
      </c>
      <c r="L292" s="30">
        <f>IF(Inserimento!O292="","",Inserimento!O292)</f>
        <v/>
      </c>
      <c r="M292" s="30">
        <f>IF(Inserimento!P292="","",Inserimento!P292)</f>
        <v/>
      </c>
      <c r="N292" s="30">
        <f>IF(A292="","",SUM(F292,G292,H292,I292,J292,K292,L292,M292))</f>
        <v/>
      </c>
      <c r="O292" s="30">
        <f>IF(E292="","",E292-N292)</f>
        <v/>
      </c>
      <c r="P292" s="31">
        <f>IF(E292=0,"",IF(E292="","",O292/E292))</f>
        <v/>
      </c>
      <c r="Q292" s="30">
        <f>IF(O292="","",O292*Inserimento!Q292)</f>
        <v/>
      </c>
      <c r="R292" s="30">
        <f>IF(1-Inserimento!J292=0,"",IF(N292="","",SUM(F292,H292,I292,J292,K292,L292,M292)/(1-Inserimento!J292)))</f>
        <v/>
      </c>
      <c r="S292" s="8">
        <f>IF(P292="","",IF(P292&gt;=Parametri!$C$29,"OK",IF(P292&gt;=Parametri!$C$30,"ATTENZIONE","CRITICO")))</f>
        <v/>
      </c>
      <c r="T292" s="32">
        <f>IF(Inserimento!T292="","",TODAY()-Inserimento!T292)</f>
        <v/>
      </c>
      <c r="U292" s="8">
        <f>IF(S292="","",IF(AND(S292="CRITICO",T292&gt;Parametri!$C$31),"RIORDINO",IF(T292&gt;Parametri!$C$31,"VERIFICA","")))</f>
        <v/>
      </c>
    </row>
    <row r="293" ht="18" customHeight="1">
      <c r="A293" s="13">
        <f>IF(Inserimento!A293="","",Inserimento!A293)</f>
        <v/>
      </c>
      <c r="B293" s="13">
        <f>IF(Inserimento!C293="","",Inserimento!C293)</f>
        <v/>
      </c>
      <c r="C293" s="13">
        <f>IF(Inserimento!D293="","",Inserimento!D293)</f>
        <v/>
      </c>
      <c r="D293" s="27">
        <f>IF(Inserimento!H293="","",Inserimento!H293)</f>
        <v/>
      </c>
      <c r="E293" s="27">
        <f>IF(Inserimento!H293="","",IF(Inserimento!I293="22%",Inserimento!H293/1.22,IF(Inserimento!I293="10%",Inserimento!H293/1.10,IF(Inserimento!I293="4%",Inserimento!H293/1.04,Inserimento!H293))))</f>
        <v/>
      </c>
      <c r="F293" s="27">
        <f>IF(Inserimento!G293="","",Inserimento!G293)</f>
        <v/>
      </c>
      <c r="G293" s="27">
        <f>IF(E293="","",E293*Inserimento!J293)</f>
        <v/>
      </c>
      <c r="H293" s="27">
        <f>IF(Inserimento!K293="","",Inserimento!K293)</f>
        <v/>
      </c>
      <c r="I293" s="27">
        <f>IF(Inserimento!L293="","",Inserimento!L293)</f>
        <v/>
      </c>
      <c r="J293" s="27">
        <f>IF(Inserimento!M293="","",Inserimento!M293)</f>
        <v/>
      </c>
      <c r="K293" s="27">
        <f>IF(Inserimento!N293="","",Inserimento!N293)</f>
        <v/>
      </c>
      <c r="L293" s="27">
        <f>IF(Inserimento!O293="","",Inserimento!O293)</f>
        <v/>
      </c>
      <c r="M293" s="27">
        <f>IF(Inserimento!P293="","",Inserimento!P293)</f>
        <v/>
      </c>
      <c r="N293" s="27">
        <f>IF(A293="","",SUM(F293,G293,H293,I293,J293,K293,L293,M293))</f>
        <v/>
      </c>
      <c r="O293" s="27">
        <f>IF(E293="","",E293-N293)</f>
        <v/>
      </c>
      <c r="P293" s="28">
        <f>IF(E293=0,"",IF(E293="","",O293/E293))</f>
        <v/>
      </c>
      <c r="Q293" s="27">
        <f>IF(O293="","",O293*Inserimento!Q293)</f>
        <v/>
      </c>
      <c r="R293" s="27">
        <f>IF(1-Inserimento!J293=0,"",IF(N293="","",SUM(F293,H293,I293,J293,K293,L293,M293)/(1-Inserimento!J293)))</f>
        <v/>
      </c>
      <c r="S293" s="13">
        <f>IF(P293="","",IF(P293&gt;=Parametri!$C$29,"OK",IF(P293&gt;=Parametri!$C$30,"ATTENZIONE","CRITICO")))</f>
        <v/>
      </c>
      <c r="T293" s="29">
        <f>IF(Inserimento!T293="","",TODAY()-Inserimento!T293)</f>
        <v/>
      </c>
      <c r="U293" s="13">
        <f>IF(S293="","",IF(AND(S293="CRITICO",T293&gt;Parametri!$C$31),"RIORDINO",IF(T293&gt;Parametri!$C$31,"VERIFICA","")))</f>
        <v/>
      </c>
    </row>
    <row r="294" ht="18" customHeight="1">
      <c r="A294" s="8">
        <f>IF(Inserimento!A294="","",Inserimento!A294)</f>
        <v/>
      </c>
      <c r="B294" s="8">
        <f>IF(Inserimento!C294="","",Inserimento!C294)</f>
        <v/>
      </c>
      <c r="C294" s="8">
        <f>IF(Inserimento!D294="","",Inserimento!D294)</f>
        <v/>
      </c>
      <c r="D294" s="30">
        <f>IF(Inserimento!H294="","",Inserimento!H294)</f>
        <v/>
      </c>
      <c r="E294" s="30">
        <f>IF(Inserimento!H294="","",IF(Inserimento!I294="22%",Inserimento!H294/1.22,IF(Inserimento!I294="10%",Inserimento!H294/1.10,IF(Inserimento!I294="4%",Inserimento!H294/1.04,Inserimento!H294))))</f>
        <v/>
      </c>
      <c r="F294" s="30">
        <f>IF(Inserimento!G294="","",Inserimento!G294)</f>
        <v/>
      </c>
      <c r="G294" s="30">
        <f>IF(E294="","",E294*Inserimento!J294)</f>
        <v/>
      </c>
      <c r="H294" s="30">
        <f>IF(Inserimento!K294="","",Inserimento!K294)</f>
        <v/>
      </c>
      <c r="I294" s="30">
        <f>IF(Inserimento!L294="","",Inserimento!L294)</f>
        <v/>
      </c>
      <c r="J294" s="30">
        <f>IF(Inserimento!M294="","",Inserimento!M294)</f>
        <v/>
      </c>
      <c r="K294" s="30">
        <f>IF(Inserimento!N294="","",Inserimento!N294)</f>
        <v/>
      </c>
      <c r="L294" s="30">
        <f>IF(Inserimento!O294="","",Inserimento!O294)</f>
        <v/>
      </c>
      <c r="M294" s="30">
        <f>IF(Inserimento!P294="","",Inserimento!P294)</f>
        <v/>
      </c>
      <c r="N294" s="30">
        <f>IF(A294="","",SUM(F294,G294,H294,I294,J294,K294,L294,M294))</f>
        <v/>
      </c>
      <c r="O294" s="30">
        <f>IF(E294="","",E294-N294)</f>
        <v/>
      </c>
      <c r="P294" s="31">
        <f>IF(E294=0,"",IF(E294="","",O294/E294))</f>
        <v/>
      </c>
      <c r="Q294" s="30">
        <f>IF(O294="","",O294*Inserimento!Q294)</f>
        <v/>
      </c>
      <c r="R294" s="30">
        <f>IF(1-Inserimento!J294=0,"",IF(N294="","",SUM(F294,H294,I294,J294,K294,L294,M294)/(1-Inserimento!J294)))</f>
        <v/>
      </c>
      <c r="S294" s="8">
        <f>IF(P294="","",IF(P294&gt;=Parametri!$C$29,"OK",IF(P294&gt;=Parametri!$C$30,"ATTENZIONE","CRITICO")))</f>
        <v/>
      </c>
      <c r="T294" s="32">
        <f>IF(Inserimento!T294="","",TODAY()-Inserimento!T294)</f>
        <v/>
      </c>
      <c r="U294" s="8">
        <f>IF(S294="","",IF(AND(S294="CRITICO",T294&gt;Parametri!$C$31),"RIORDINO",IF(T294&gt;Parametri!$C$31,"VERIFICA","")))</f>
        <v/>
      </c>
    </row>
    <row r="295" ht="18" customHeight="1">
      <c r="A295" s="13">
        <f>IF(Inserimento!A295="","",Inserimento!A295)</f>
        <v/>
      </c>
      <c r="B295" s="13">
        <f>IF(Inserimento!C295="","",Inserimento!C295)</f>
        <v/>
      </c>
      <c r="C295" s="13">
        <f>IF(Inserimento!D295="","",Inserimento!D295)</f>
        <v/>
      </c>
      <c r="D295" s="27">
        <f>IF(Inserimento!H295="","",Inserimento!H295)</f>
        <v/>
      </c>
      <c r="E295" s="27">
        <f>IF(Inserimento!H295="","",IF(Inserimento!I295="22%",Inserimento!H295/1.22,IF(Inserimento!I295="10%",Inserimento!H295/1.10,IF(Inserimento!I295="4%",Inserimento!H295/1.04,Inserimento!H295))))</f>
        <v/>
      </c>
      <c r="F295" s="27">
        <f>IF(Inserimento!G295="","",Inserimento!G295)</f>
        <v/>
      </c>
      <c r="G295" s="27">
        <f>IF(E295="","",E295*Inserimento!J295)</f>
        <v/>
      </c>
      <c r="H295" s="27">
        <f>IF(Inserimento!K295="","",Inserimento!K295)</f>
        <v/>
      </c>
      <c r="I295" s="27">
        <f>IF(Inserimento!L295="","",Inserimento!L295)</f>
        <v/>
      </c>
      <c r="J295" s="27">
        <f>IF(Inserimento!M295="","",Inserimento!M295)</f>
        <v/>
      </c>
      <c r="K295" s="27">
        <f>IF(Inserimento!N295="","",Inserimento!N295)</f>
        <v/>
      </c>
      <c r="L295" s="27">
        <f>IF(Inserimento!O295="","",Inserimento!O295)</f>
        <v/>
      </c>
      <c r="M295" s="27">
        <f>IF(Inserimento!P295="","",Inserimento!P295)</f>
        <v/>
      </c>
      <c r="N295" s="27">
        <f>IF(A295="","",SUM(F295,G295,H295,I295,J295,K295,L295,M295))</f>
        <v/>
      </c>
      <c r="O295" s="27">
        <f>IF(E295="","",E295-N295)</f>
        <v/>
      </c>
      <c r="P295" s="28">
        <f>IF(E295=0,"",IF(E295="","",O295/E295))</f>
        <v/>
      </c>
      <c r="Q295" s="27">
        <f>IF(O295="","",O295*Inserimento!Q295)</f>
        <v/>
      </c>
      <c r="R295" s="27">
        <f>IF(1-Inserimento!J295=0,"",IF(N295="","",SUM(F295,H295,I295,J295,K295,L295,M295)/(1-Inserimento!J295)))</f>
        <v/>
      </c>
      <c r="S295" s="13">
        <f>IF(P295="","",IF(P295&gt;=Parametri!$C$29,"OK",IF(P295&gt;=Parametri!$C$30,"ATTENZIONE","CRITICO")))</f>
        <v/>
      </c>
      <c r="T295" s="29">
        <f>IF(Inserimento!T295="","",TODAY()-Inserimento!T295)</f>
        <v/>
      </c>
      <c r="U295" s="13">
        <f>IF(S295="","",IF(AND(S295="CRITICO",T295&gt;Parametri!$C$31),"RIORDINO",IF(T295&gt;Parametri!$C$31,"VERIFICA","")))</f>
        <v/>
      </c>
    </row>
    <row r="296" ht="18" customHeight="1">
      <c r="A296" s="8">
        <f>IF(Inserimento!A296="","",Inserimento!A296)</f>
        <v/>
      </c>
      <c r="B296" s="8">
        <f>IF(Inserimento!C296="","",Inserimento!C296)</f>
        <v/>
      </c>
      <c r="C296" s="8">
        <f>IF(Inserimento!D296="","",Inserimento!D296)</f>
        <v/>
      </c>
      <c r="D296" s="30">
        <f>IF(Inserimento!H296="","",Inserimento!H296)</f>
        <v/>
      </c>
      <c r="E296" s="30">
        <f>IF(Inserimento!H296="","",IF(Inserimento!I296="22%",Inserimento!H296/1.22,IF(Inserimento!I296="10%",Inserimento!H296/1.10,IF(Inserimento!I296="4%",Inserimento!H296/1.04,Inserimento!H296))))</f>
        <v/>
      </c>
      <c r="F296" s="30">
        <f>IF(Inserimento!G296="","",Inserimento!G296)</f>
        <v/>
      </c>
      <c r="G296" s="30">
        <f>IF(E296="","",E296*Inserimento!J296)</f>
        <v/>
      </c>
      <c r="H296" s="30">
        <f>IF(Inserimento!K296="","",Inserimento!K296)</f>
        <v/>
      </c>
      <c r="I296" s="30">
        <f>IF(Inserimento!L296="","",Inserimento!L296)</f>
        <v/>
      </c>
      <c r="J296" s="30">
        <f>IF(Inserimento!M296="","",Inserimento!M296)</f>
        <v/>
      </c>
      <c r="K296" s="30">
        <f>IF(Inserimento!N296="","",Inserimento!N296)</f>
        <v/>
      </c>
      <c r="L296" s="30">
        <f>IF(Inserimento!O296="","",Inserimento!O296)</f>
        <v/>
      </c>
      <c r="M296" s="30">
        <f>IF(Inserimento!P296="","",Inserimento!P296)</f>
        <v/>
      </c>
      <c r="N296" s="30">
        <f>IF(A296="","",SUM(F296,G296,H296,I296,J296,K296,L296,M296))</f>
        <v/>
      </c>
      <c r="O296" s="30">
        <f>IF(E296="","",E296-N296)</f>
        <v/>
      </c>
      <c r="P296" s="31">
        <f>IF(E296=0,"",IF(E296="","",O296/E296))</f>
        <v/>
      </c>
      <c r="Q296" s="30">
        <f>IF(O296="","",O296*Inserimento!Q296)</f>
        <v/>
      </c>
      <c r="R296" s="30">
        <f>IF(1-Inserimento!J296=0,"",IF(N296="","",SUM(F296,H296,I296,J296,K296,L296,M296)/(1-Inserimento!J296)))</f>
        <v/>
      </c>
      <c r="S296" s="8">
        <f>IF(P296="","",IF(P296&gt;=Parametri!$C$29,"OK",IF(P296&gt;=Parametri!$C$30,"ATTENZIONE","CRITICO")))</f>
        <v/>
      </c>
      <c r="T296" s="32">
        <f>IF(Inserimento!T296="","",TODAY()-Inserimento!T296)</f>
        <v/>
      </c>
      <c r="U296" s="8">
        <f>IF(S296="","",IF(AND(S296="CRITICO",T296&gt;Parametri!$C$31),"RIORDINO",IF(T296&gt;Parametri!$C$31,"VERIFICA","")))</f>
        <v/>
      </c>
    </row>
    <row r="297" ht="18" customHeight="1">
      <c r="A297" s="13">
        <f>IF(Inserimento!A297="","",Inserimento!A297)</f>
        <v/>
      </c>
      <c r="B297" s="13">
        <f>IF(Inserimento!C297="","",Inserimento!C297)</f>
        <v/>
      </c>
      <c r="C297" s="13">
        <f>IF(Inserimento!D297="","",Inserimento!D297)</f>
        <v/>
      </c>
      <c r="D297" s="27">
        <f>IF(Inserimento!H297="","",Inserimento!H297)</f>
        <v/>
      </c>
      <c r="E297" s="27">
        <f>IF(Inserimento!H297="","",IF(Inserimento!I297="22%",Inserimento!H297/1.22,IF(Inserimento!I297="10%",Inserimento!H297/1.10,IF(Inserimento!I297="4%",Inserimento!H297/1.04,Inserimento!H297))))</f>
        <v/>
      </c>
      <c r="F297" s="27">
        <f>IF(Inserimento!G297="","",Inserimento!G297)</f>
        <v/>
      </c>
      <c r="G297" s="27">
        <f>IF(E297="","",E297*Inserimento!J297)</f>
        <v/>
      </c>
      <c r="H297" s="27">
        <f>IF(Inserimento!K297="","",Inserimento!K297)</f>
        <v/>
      </c>
      <c r="I297" s="27">
        <f>IF(Inserimento!L297="","",Inserimento!L297)</f>
        <v/>
      </c>
      <c r="J297" s="27">
        <f>IF(Inserimento!M297="","",Inserimento!M297)</f>
        <v/>
      </c>
      <c r="K297" s="27">
        <f>IF(Inserimento!N297="","",Inserimento!N297)</f>
        <v/>
      </c>
      <c r="L297" s="27">
        <f>IF(Inserimento!O297="","",Inserimento!O297)</f>
        <v/>
      </c>
      <c r="M297" s="27">
        <f>IF(Inserimento!P297="","",Inserimento!P297)</f>
        <v/>
      </c>
      <c r="N297" s="27">
        <f>IF(A297="","",SUM(F297,G297,H297,I297,J297,K297,L297,M297))</f>
        <v/>
      </c>
      <c r="O297" s="27">
        <f>IF(E297="","",E297-N297)</f>
        <v/>
      </c>
      <c r="P297" s="28">
        <f>IF(E297=0,"",IF(E297="","",O297/E297))</f>
        <v/>
      </c>
      <c r="Q297" s="27">
        <f>IF(O297="","",O297*Inserimento!Q297)</f>
        <v/>
      </c>
      <c r="R297" s="27">
        <f>IF(1-Inserimento!J297=0,"",IF(N297="","",SUM(F297,H297,I297,J297,K297,L297,M297)/(1-Inserimento!J297)))</f>
        <v/>
      </c>
      <c r="S297" s="13">
        <f>IF(P297="","",IF(P297&gt;=Parametri!$C$29,"OK",IF(P297&gt;=Parametri!$C$30,"ATTENZIONE","CRITICO")))</f>
        <v/>
      </c>
      <c r="T297" s="29">
        <f>IF(Inserimento!T297="","",TODAY()-Inserimento!T297)</f>
        <v/>
      </c>
      <c r="U297" s="13">
        <f>IF(S297="","",IF(AND(S297="CRITICO",T297&gt;Parametri!$C$31),"RIORDINO",IF(T297&gt;Parametri!$C$31,"VERIFICA","")))</f>
        <v/>
      </c>
    </row>
    <row r="298" ht="18" customHeight="1">
      <c r="A298" s="8">
        <f>IF(Inserimento!A298="","",Inserimento!A298)</f>
        <v/>
      </c>
      <c r="B298" s="8">
        <f>IF(Inserimento!C298="","",Inserimento!C298)</f>
        <v/>
      </c>
      <c r="C298" s="8">
        <f>IF(Inserimento!D298="","",Inserimento!D298)</f>
        <v/>
      </c>
      <c r="D298" s="30">
        <f>IF(Inserimento!H298="","",Inserimento!H298)</f>
        <v/>
      </c>
      <c r="E298" s="30">
        <f>IF(Inserimento!H298="","",IF(Inserimento!I298="22%",Inserimento!H298/1.22,IF(Inserimento!I298="10%",Inserimento!H298/1.10,IF(Inserimento!I298="4%",Inserimento!H298/1.04,Inserimento!H298))))</f>
        <v/>
      </c>
      <c r="F298" s="30">
        <f>IF(Inserimento!G298="","",Inserimento!G298)</f>
        <v/>
      </c>
      <c r="G298" s="30">
        <f>IF(E298="","",E298*Inserimento!J298)</f>
        <v/>
      </c>
      <c r="H298" s="30">
        <f>IF(Inserimento!K298="","",Inserimento!K298)</f>
        <v/>
      </c>
      <c r="I298" s="30">
        <f>IF(Inserimento!L298="","",Inserimento!L298)</f>
        <v/>
      </c>
      <c r="J298" s="30">
        <f>IF(Inserimento!M298="","",Inserimento!M298)</f>
        <v/>
      </c>
      <c r="K298" s="30">
        <f>IF(Inserimento!N298="","",Inserimento!N298)</f>
        <v/>
      </c>
      <c r="L298" s="30">
        <f>IF(Inserimento!O298="","",Inserimento!O298)</f>
        <v/>
      </c>
      <c r="M298" s="30">
        <f>IF(Inserimento!P298="","",Inserimento!P298)</f>
        <v/>
      </c>
      <c r="N298" s="30">
        <f>IF(A298="","",SUM(F298,G298,H298,I298,J298,K298,L298,M298))</f>
        <v/>
      </c>
      <c r="O298" s="30">
        <f>IF(E298="","",E298-N298)</f>
        <v/>
      </c>
      <c r="P298" s="31">
        <f>IF(E298=0,"",IF(E298="","",O298/E298))</f>
        <v/>
      </c>
      <c r="Q298" s="30">
        <f>IF(O298="","",O298*Inserimento!Q298)</f>
        <v/>
      </c>
      <c r="R298" s="30">
        <f>IF(1-Inserimento!J298=0,"",IF(N298="","",SUM(F298,H298,I298,J298,K298,L298,M298)/(1-Inserimento!J298)))</f>
        <v/>
      </c>
      <c r="S298" s="8">
        <f>IF(P298="","",IF(P298&gt;=Parametri!$C$29,"OK",IF(P298&gt;=Parametri!$C$30,"ATTENZIONE","CRITICO")))</f>
        <v/>
      </c>
      <c r="T298" s="32">
        <f>IF(Inserimento!T298="","",TODAY()-Inserimento!T298)</f>
        <v/>
      </c>
      <c r="U298" s="8">
        <f>IF(S298="","",IF(AND(S298="CRITICO",T298&gt;Parametri!$C$31),"RIORDINO",IF(T298&gt;Parametri!$C$31,"VERIFICA","")))</f>
        <v/>
      </c>
    </row>
    <row r="299" ht="18" customHeight="1">
      <c r="A299" s="13">
        <f>IF(Inserimento!A299="","",Inserimento!A299)</f>
        <v/>
      </c>
      <c r="B299" s="13">
        <f>IF(Inserimento!C299="","",Inserimento!C299)</f>
        <v/>
      </c>
      <c r="C299" s="13">
        <f>IF(Inserimento!D299="","",Inserimento!D299)</f>
        <v/>
      </c>
      <c r="D299" s="27">
        <f>IF(Inserimento!H299="","",Inserimento!H299)</f>
        <v/>
      </c>
      <c r="E299" s="27">
        <f>IF(Inserimento!H299="","",IF(Inserimento!I299="22%",Inserimento!H299/1.22,IF(Inserimento!I299="10%",Inserimento!H299/1.10,IF(Inserimento!I299="4%",Inserimento!H299/1.04,Inserimento!H299))))</f>
        <v/>
      </c>
      <c r="F299" s="27">
        <f>IF(Inserimento!G299="","",Inserimento!G299)</f>
        <v/>
      </c>
      <c r="G299" s="27">
        <f>IF(E299="","",E299*Inserimento!J299)</f>
        <v/>
      </c>
      <c r="H299" s="27">
        <f>IF(Inserimento!K299="","",Inserimento!K299)</f>
        <v/>
      </c>
      <c r="I299" s="27">
        <f>IF(Inserimento!L299="","",Inserimento!L299)</f>
        <v/>
      </c>
      <c r="J299" s="27">
        <f>IF(Inserimento!M299="","",Inserimento!M299)</f>
        <v/>
      </c>
      <c r="K299" s="27">
        <f>IF(Inserimento!N299="","",Inserimento!N299)</f>
        <v/>
      </c>
      <c r="L299" s="27">
        <f>IF(Inserimento!O299="","",Inserimento!O299)</f>
        <v/>
      </c>
      <c r="M299" s="27">
        <f>IF(Inserimento!P299="","",Inserimento!P299)</f>
        <v/>
      </c>
      <c r="N299" s="27">
        <f>IF(A299="","",SUM(F299,G299,H299,I299,J299,K299,L299,M299))</f>
        <v/>
      </c>
      <c r="O299" s="27">
        <f>IF(E299="","",E299-N299)</f>
        <v/>
      </c>
      <c r="P299" s="28">
        <f>IF(E299=0,"",IF(E299="","",O299/E299))</f>
        <v/>
      </c>
      <c r="Q299" s="27">
        <f>IF(O299="","",O299*Inserimento!Q299)</f>
        <v/>
      </c>
      <c r="R299" s="27">
        <f>IF(1-Inserimento!J299=0,"",IF(N299="","",SUM(F299,H299,I299,J299,K299,L299,M299)/(1-Inserimento!J299)))</f>
        <v/>
      </c>
      <c r="S299" s="13">
        <f>IF(P299="","",IF(P299&gt;=Parametri!$C$29,"OK",IF(P299&gt;=Parametri!$C$30,"ATTENZIONE","CRITICO")))</f>
        <v/>
      </c>
      <c r="T299" s="29">
        <f>IF(Inserimento!T299="","",TODAY()-Inserimento!T299)</f>
        <v/>
      </c>
      <c r="U299" s="13">
        <f>IF(S299="","",IF(AND(S299="CRITICO",T299&gt;Parametri!$C$31),"RIORDINO",IF(T299&gt;Parametri!$C$31,"VERIFICA","")))</f>
        <v/>
      </c>
    </row>
    <row r="300" ht="18" customHeight="1">
      <c r="A300" s="8">
        <f>IF(Inserimento!A300="","",Inserimento!A300)</f>
        <v/>
      </c>
      <c r="B300" s="8">
        <f>IF(Inserimento!C300="","",Inserimento!C300)</f>
        <v/>
      </c>
      <c r="C300" s="8">
        <f>IF(Inserimento!D300="","",Inserimento!D300)</f>
        <v/>
      </c>
      <c r="D300" s="30">
        <f>IF(Inserimento!H300="","",Inserimento!H300)</f>
        <v/>
      </c>
      <c r="E300" s="30">
        <f>IF(Inserimento!H300="","",IF(Inserimento!I300="22%",Inserimento!H300/1.22,IF(Inserimento!I300="10%",Inserimento!H300/1.10,IF(Inserimento!I300="4%",Inserimento!H300/1.04,Inserimento!H300))))</f>
        <v/>
      </c>
      <c r="F300" s="30">
        <f>IF(Inserimento!G300="","",Inserimento!G300)</f>
        <v/>
      </c>
      <c r="G300" s="30">
        <f>IF(E300="","",E300*Inserimento!J300)</f>
        <v/>
      </c>
      <c r="H300" s="30">
        <f>IF(Inserimento!K300="","",Inserimento!K300)</f>
        <v/>
      </c>
      <c r="I300" s="30">
        <f>IF(Inserimento!L300="","",Inserimento!L300)</f>
        <v/>
      </c>
      <c r="J300" s="30">
        <f>IF(Inserimento!M300="","",Inserimento!M300)</f>
        <v/>
      </c>
      <c r="K300" s="30">
        <f>IF(Inserimento!N300="","",Inserimento!N300)</f>
        <v/>
      </c>
      <c r="L300" s="30">
        <f>IF(Inserimento!O300="","",Inserimento!O300)</f>
        <v/>
      </c>
      <c r="M300" s="30">
        <f>IF(Inserimento!P300="","",Inserimento!P300)</f>
        <v/>
      </c>
      <c r="N300" s="30">
        <f>IF(A300="","",SUM(F300,G300,H300,I300,J300,K300,L300,M300))</f>
        <v/>
      </c>
      <c r="O300" s="30">
        <f>IF(E300="","",E300-N300)</f>
        <v/>
      </c>
      <c r="P300" s="31">
        <f>IF(E300=0,"",IF(E300="","",O300/E300))</f>
        <v/>
      </c>
      <c r="Q300" s="30">
        <f>IF(O300="","",O300*Inserimento!Q300)</f>
        <v/>
      </c>
      <c r="R300" s="30">
        <f>IF(1-Inserimento!J300=0,"",IF(N300="","",SUM(F300,H300,I300,J300,K300,L300,M300)/(1-Inserimento!J300)))</f>
        <v/>
      </c>
      <c r="S300" s="8">
        <f>IF(P300="","",IF(P300&gt;=Parametri!$C$29,"OK",IF(P300&gt;=Parametri!$C$30,"ATTENZIONE","CRITICO")))</f>
        <v/>
      </c>
      <c r="T300" s="32">
        <f>IF(Inserimento!T300="","",TODAY()-Inserimento!T300)</f>
        <v/>
      </c>
      <c r="U300" s="8">
        <f>IF(S300="","",IF(AND(S300="CRITICO",T300&gt;Parametri!$C$31),"RIORDINO",IF(T300&gt;Parametri!$C$31,"VERIFICA","")))</f>
        <v/>
      </c>
    </row>
    <row r="301" ht="18" customHeight="1">
      <c r="A301" s="13">
        <f>IF(Inserimento!A301="","",Inserimento!A301)</f>
        <v/>
      </c>
      <c r="B301" s="13">
        <f>IF(Inserimento!C301="","",Inserimento!C301)</f>
        <v/>
      </c>
      <c r="C301" s="13">
        <f>IF(Inserimento!D301="","",Inserimento!D301)</f>
        <v/>
      </c>
      <c r="D301" s="27">
        <f>IF(Inserimento!H301="","",Inserimento!H301)</f>
        <v/>
      </c>
      <c r="E301" s="27">
        <f>IF(Inserimento!H301="","",IF(Inserimento!I301="22%",Inserimento!H301/1.22,IF(Inserimento!I301="10%",Inserimento!H301/1.10,IF(Inserimento!I301="4%",Inserimento!H301/1.04,Inserimento!H301))))</f>
        <v/>
      </c>
      <c r="F301" s="27">
        <f>IF(Inserimento!G301="","",Inserimento!G301)</f>
        <v/>
      </c>
      <c r="G301" s="27">
        <f>IF(E301="","",E301*Inserimento!J301)</f>
        <v/>
      </c>
      <c r="H301" s="27">
        <f>IF(Inserimento!K301="","",Inserimento!K301)</f>
        <v/>
      </c>
      <c r="I301" s="27">
        <f>IF(Inserimento!L301="","",Inserimento!L301)</f>
        <v/>
      </c>
      <c r="J301" s="27">
        <f>IF(Inserimento!M301="","",Inserimento!M301)</f>
        <v/>
      </c>
      <c r="K301" s="27">
        <f>IF(Inserimento!N301="","",Inserimento!N301)</f>
        <v/>
      </c>
      <c r="L301" s="27">
        <f>IF(Inserimento!O301="","",Inserimento!O301)</f>
        <v/>
      </c>
      <c r="M301" s="27">
        <f>IF(Inserimento!P301="","",Inserimento!P301)</f>
        <v/>
      </c>
      <c r="N301" s="27">
        <f>IF(A301="","",SUM(F301,G301,H301,I301,J301,K301,L301,M301))</f>
        <v/>
      </c>
      <c r="O301" s="27">
        <f>IF(E301="","",E301-N301)</f>
        <v/>
      </c>
      <c r="P301" s="28">
        <f>IF(E301=0,"",IF(E301="","",O301/E301))</f>
        <v/>
      </c>
      <c r="Q301" s="27">
        <f>IF(O301="","",O301*Inserimento!Q301)</f>
        <v/>
      </c>
      <c r="R301" s="27">
        <f>IF(1-Inserimento!J301=0,"",IF(N301="","",SUM(F301,H301,I301,J301,K301,L301,M301)/(1-Inserimento!J301)))</f>
        <v/>
      </c>
      <c r="S301" s="13">
        <f>IF(P301="","",IF(P301&gt;=Parametri!$C$29,"OK",IF(P301&gt;=Parametri!$C$30,"ATTENZIONE","CRITICO")))</f>
        <v/>
      </c>
      <c r="T301" s="29">
        <f>IF(Inserimento!T301="","",TODAY()-Inserimento!T301)</f>
        <v/>
      </c>
      <c r="U301" s="13">
        <f>IF(S301="","",IF(AND(S301="CRITICO",T301&gt;Parametri!$C$31),"RIORDINO",IF(T301&gt;Parametri!$C$31,"VERIFICA","")))</f>
        <v/>
      </c>
    </row>
    <row r="302" ht="18" customHeight="1">
      <c r="A302" s="8">
        <f>IF(Inserimento!A302="","",Inserimento!A302)</f>
        <v/>
      </c>
      <c r="B302" s="8">
        <f>IF(Inserimento!C302="","",Inserimento!C302)</f>
        <v/>
      </c>
      <c r="C302" s="8">
        <f>IF(Inserimento!D302="","",Inserimento!D302)</f>
        <v/>
      </c>
      <c r="D302" s="30">
        <f>IF(Inserimento!H302="","",Inserimento!H302)</f>
        <v/>
      </c>
      <c r="E302" s="30">
        <f>IF(Inserimento!H302="","",IF(Inserimento!I302="22%",Inserimento!H302/1.22,IF(Inserimento!I302="10%",Inserimento!H302/1.10,IF(Inserimento!I302="4%",Inserimento!H302/1.04,Inserimento!H302))))</f>
        <v/>
      </c>
      <c r="F302" s="30">
        <f>IF(Inserimento!G302="","",Inserimento!G302)</f>
        <v/>
      </c>
      <c r="G302" s="30">
        <f>IF(E302="","",E302*Inserimento!J302)</f>
        <v/>
      </c>
      <c r="H302" s="30">
        <f>IF(Inserimento!K302="","",Inserimento!K302)</f>
        <v/>
      </c>
      <c r="I302" s="30">
        <f>IF(Inserimento!L302="","",Inserimento!L302)</f>
        <v/>
      </c>
      <c r="J302" s="30">
        <f>IF(Inserimento!M302="","",Inserimento!M302)</f>
        <v/>
      </c>
      <c r="K302" s="30">
        <f>IF(Inserimento!N302="","",Inserimento!N302)</f>
        <v/>
      </c>
      <c r="L302" s="30">
        <f>IF(Inserimento!O302="","",Inserimento!O302)</f>
        <v/>
      </c>
      <c r="M302" s="30">
        <f>IF(Inserimento!P302="","",Inserimento!P302)</f>
        <v/>
      </c>
      <c r="N302" s="30">
        <f>IF(A302="","",SUM(F302,G302,H302,I302,J302,K302,L302,M302))</f>
        <v/>
      </c>
      <c r="O302" s="30">
        <f>IF(E302="","",E302-N302)</f>
        <v/>
      </c>
      <c r="P302" s="31">
        <f>IF(E302=0,"",IF(E302="","",O302/E302))</f>
        <v/>
      </c>
      <c r="Q302" s="30">
        <f>IF(O302="","",O302*Inserimento!Q302)</f>
        <v/>
      </c>
      <c r="R302" s="30">
        <f>IF(1-Inserimento!J302=0,"",IF(N302="","",SUM(F302,H302,I302,J302,K302,L302,M302)/(1-Inserimento!J302)))</f>
        <v/>
      </c>
      <c r="S302" s="8">
        <f>IF(P302="","",IF(P302&gt;=Parametri!$C$29,"OK",IF(P302&gt;=Parametri!$C$30,"ATTENZIONE","CRITICO")))</f>
        <v/>
      </c>
      <c r="T302" s="32">
        <f>IF(Inserimento!T302="","",TODAY()-Inserimento!T302)</f>
        <v/>
      </c>
      <c r="U302" s="8">
        <f>IF(S302="","",IF(AND(S302="CRITICO",T302&gt;Parametri!$C$31),"RIORDINO",IF(T302&gt;Parametri!$C$31,"VERIFICA","")))</f>
        <v/>
      </c>
    </row>
    <row r="303" ht="18" customHeight="1">
      <c r="A303" s="13">
        <f>IF(Inserimento!A303="","",Inserimento!A303)</f>
        <v/>
      </c>
      <c r="B303" s="13">
        <f>IF(Inserimento!C303="","",Inserimento!C303)</f>
        <v/>
      </c>
      <c r="C303" s="13">
        <f>IF(Inserimento!D303="","",Inserimento!D303)</f>
        <v/>
      </c>
      <c r="D303" s="27">
        <f>IF(Inserimento!H303="","",Inserimento!H303)</f>
        <v/>
      </c>
      <c r="E303" s="27">
        <f>IF(Inserimento!H303="","",IF(Inserimento!I303="22%",Inserimento!H303/1.22,IF(Inserimento!I303="10%",Inserimento!H303/1.10,IF(Inserimento!I303="4%",Inserimento!H303/1.04,Inserimento!H303))))</f>
        <v/>
      </c>
      <c r="F303" s="27">
        <f>IF(Inserimento!G303="","",Inserimento!G303)</f>
        <v/>
      </c>
      <c r="G303" s="27">
        <f>IF(E303="","",E303*Inserimento!J303)</f>
        <v/>
      </c>
      <c r="H303" s="27">
        <f>IF(Inserimento!K303="","",Inserimento!K303)</f>
        <v/>
      </c>
      <c r="I303" s="27">
        <f>IF(Inserimento!L303="","",Inserimento!L303)</f>
        <v/>
      </c>
      <c r="J303" s="27">
        <f>IF(Inserimento!M303="","",Inserimento!M303)</f>
        <v/>
      </c>
      <c r="K303" s="27">
        <f>IF(Inserimento!N303="","",Inserimento!N303)</f>
        <v/>
      </c>
      <c r="L303" s="27">
        <f>IF(Inserimento!O303="","",Inserimento!O303)</f>
        <v/>
      </c>
      <c r="M303" s="27">
        <f>IF(Inserimento!P303="","",Inserimento!P303)</f>
        <v/>
      </c>
      <c r="N303" s="27">
        <f>IF(A303="","",SUM(F303,G303,H303,I303,J303,K303,L303,M303))</f>
        <v/>
      </c>
      <c r="O303" s="27">
        <f>IF(E303="","",E303-N303)</f>
        <v/>
      </c>
      <c r="P303" s="28">
        <f>IF(E303=0,"",IF(E303="","",O303/E303))</f>
        <v/>
      </c>
      <c r="Q303" s="27">
        <f>IF(O303="","",O303*Inserimento!Q303)</f>
        <v/>
      </c>
      <c r="R303" s="27">
        <f>IF(1-Inserimento!J303=0,"",IF(N303="","",SUM(F303,H303,I303,J303,K303,L303,M303)/(1-Inserimento!J303)))</f>
        <v/>
      </c>
      <c r="S303" s="13">
        <f>IF(P303="","",IF(P303&gt;=Parametri!$C$29,"OK",IF(P303&gt;=Parametri!$C$30,"ATTENZIONE","CRITICO")))</f>
        <v/>
      </c>
      <c r="T303" s="29">
        <f>IF(Inserimento!T303="","",TODAY()-Inserimento!T303)</f>
        <v/>
      </c>
      <c r="U303" s="13">
        <f>IF(S303="","",IF(AND(S303="CRITICO",T303&gt;Parametri!$C$31),"RIORDINO",IF(T303&gt;Parametri!$C$31,"VERIFICA","")))</f>
        <v/>
      </c>
    </row>
    <row r="304" ht="18" customHeight="1">
      <c r="A304" s="8">
        <f>IF(Inserimento!A304="","",Inserimento!A304)</f>
        <v/>
      </c>
      <c r="B304" s="8">
        <f>IF(Inserimento!C304="","",Inserimento!C304)</f>
        <v/>
      </c>
      <c r="C304" s="8">
        <f>IF(Inserimento!D304="","",Inserimento!D304)</f>
        <v/>
      </c>
      <c r="D304" s="30">
        <f>IF(Inserimento!H304="","",Inserimento!H304)</f>
        <v/>
      </c>
      <c r="E304" s="30">
        <f>IF(Inserimento!H304="","",IF(Inserimento!I304="22%",Inserimento!H304/1.22,IF(Inserimento!I304="10%",Inserimento!H304/1.10,IF(Inserimento!I304="4%",Inserimento!H304/1.04,Inserimento!H304))))</f>
        <v/>
      </c>
      <c r="F304" s="30">
        <f>IF(Inserimento!G304="","",Inserimento!G304)</f>
        <v/>
      </c>
      <c r="G304" s="30">
        <f>IF(E304="","",E304*Inserimento!J304)</f>
        <v/>
      </c>
      <c r="H304" s="30">
        <f>IF(Inserimento!K304="","",Inserimento!K304)</f>
        <v/>
      </c>
      <c r="I304" s="30">
        <f>IF(Inserimento!L304="","",Inserimento!L304)</f>
        <v/>
      </c>
      <c r="J304" s="30">
        <f>IF(Inserimento!M304="","",Inserimento!M304)</f>
        <v/>
      </c>
      <c r="K304" s="30">
        <f>IF(Inserimento!N304="","",Inserimento!N304)</f>
        <v/>
      </c>
      <c r="L304" s="30">
        <f>IF(Inserimento!O304="","",Inserimento!O304)</f>
        <v/>
      </c>
      <c r="M304" s="30">
        <f>IF(Inserimento!P304="","",Inserimento!P304)</f>
        <v/>
      </c>
      <c r="N304" s="30">
        <f>IF(A304="","",SUM(F304,G304,H304,I304,J304,K304,L304,M304))</f>
        <v/>
      </c>
      <c r="O304" s="30">
        <f>IF(E304="","",E304-N304)</f>
        <v/>
      </c>
      <c r="P304" s="31">
        <f>IF(E304=0,"",IF(E304="","",O304/E304))</f>
        <v/>
      </c>
      <c r="Q304" s="30">
        <f>IF(O304="","",O304*Inserimento!Q304)</f>
        <v/>
      </c>
      <c r="R304" s="30">
        <f>IF(1-Inserimento!J304=0,"",IF(N304="","",SUM(F304,H304,I304,J304,K304,L304,M304)/(1-Inserimento!J304)))</f>
        <v/>
      </c>
      <c r="S304" s="8">
        <f>IF(P304="","",IF(P304&gt;=Parametri!$C$29,"OK",IF(P304&gt;=Parametri!$C$30,"ATTENZIONE","CRITICO")))</f>
        <v/>
      </c>
      <c r="T304" s="32">
        <f>IF(Inserimento!T304="","",TODAY()-Inserimento!T304)</f>
        <v/>
      </c>
      <c r="U304" s="8">
        <f>IF(S304="","",IF(AND(S304="CRITICO",T304&gt;Parametri!$C$31),"RIORDINO",IF(T304&gt;Parametri!$C$31,"VERIFICA","")))</f>
        <v/>
      </c>
    </row>
    <row r="305" ht="18" customHeight="1">
      <c r="A305" s="13">
        <f>IF(Inserimento!A305="","",Inserimento!A305)</f>
        <v/>
      </c>
      <c r="B305" s="13">
        <f>IF(Inserimento!C305="","",Inserimento!C305)</f>
        <v/>
      </c>
      <c r="C305" s="13">
        <f>IF(Inserimento!D305="","",Inserimento!D305)</f>
        <v/>
      </c>
      <c r="D305" s="27">
        <f>IF(Inserimento!H305="","",Inserimento!H305)</f>
        <v/>
      </c>
      <c r="E305" s="27">
        <f>IF(Inserimento!H305="","",IF(Inserimento!I305="22%",Inserimento!H305/1.22,IF(Inserimento!I305="10%",Inserimento!H305/1.10,IF(Inserimento!I305="4%",Inserimento!H305/1.04,Inserimento!H305))))</f>
        <v/>
      </c>
      <c r="F305" s="27">
        <f>IF(Inserimento!G305="","",Inserimento!G305)</f>
        <v/>
      </c>
      <c r="G305" s="27">
        <f>IF(E305="","",E305*Inserimento!J305)</f>
        <v/>
      </c>
      <c r="H305" s="27">
        <f>IF(Inserimento!K305="","",Inserimento!K305)</f>
        <v/>
      </c>
      <c r="I305" s="27">
        <f>IF(Inserimento!L305="","",Inserimento!L305)</f>
        <v/>
      </c>
      <c r="J305" s="27">
        <f>IF(Inserimento!M305="","",Inserimento!M305)</f>
        <v/>
      </c>
      <c r="K305" s="27">
        <f>IF(Inserimento!N305="","",Inserimento!N305)</f>
        <v/>
      </c>
      <c r="L305" s="27">
        <f>IF(Inserimento!O305="","",Inserimento!O305)</f>
        <v/>
      </c>
      <c r="M305" s="27">
        <f>IF(Inserimento!P305="","",Inserimento!P305)</f>
        <v/>
      </c>
      <c r="N305" s="27">
        <f>IF(A305="","",SUM(F305,G305,H305,I305,J305,K305,L305,M305))</f>
        <v/>
      </c>
      <c r="O305" s="27">
        <f>IF(E305="","",E305-N305)</f>
        <v/>
      </c>
      <c r="P305" s="28">
        <f>IF(E305=0,"",IF(E305="","",O305/E305))</f>
        <v/>
      </c>
      <c r="Q305" s="27">
        <f>IF(O305="","",O305*Inserimento!Q305)</f>
        <v/>
      </c>
      <c r="R305" s="27">
        <f>IF(1-Inserimento!J305=0,"",IF(N305="","",SUM(F305,H305,I305,J305,K305,L305,M305)/(1-Inserimento!J305)))</f>
        <v/>
      </c>
      <c r="S305" s="13">
        <f>IF(P305="","",IF(P305&gt;=Parametri!$C$29,"OK",IF(P305&gt;=Parametri!$C$30,"ATTENZIONE","CRITICO")))</f>
        <v/>
      </c>
      <c r="T305" s="29">
        <f>IF(Inserimento!T305="","",TODAY()-Inserimento!T305)</f>
        <v/>
      </c>
      <c r="U305" s="13">
        <f>IF(S305="","",IF(AND(S305="CRITICO",T305&gt;Parametri!$C$31),"RIORDINO",IF(T305&gt;Parametri!$C$31,"VERIFICA","")))</f>
        <v/>
      </c>
    </row>
    <row r="306" ht="18" customHeight="1">
      <c r="A306" s="8">
        <f>IF(Inserimento!A306="","",Inserimento!A306)</f>
        <v/>
      </c>
      <c r="B306" s="8">
        <f>IF(Inserimento!C306="","",Inserimento!C306)</f>
        <v/>
      </c>
      <c r="C306" s="8">
        <f>IF(Inserimento!D306="","",Inserimento!D306)</f>
        <v/>
      </c>
      <c r="D306" s="30">
        <f>IF(Inserimento!H306="","",Inserimento!H306)</f>
        <v/>
      </c>
      <c r="E306" s="30">
        <f>IF(Inserimento!H306="","",IF(Inserimento!I306="22%",Inserimento!H306/1.22,IF(Inserimento!I306="10%",Inserimento!H306/1.10,IF(Inserimento!I306="4%",Inserimento!H306/1.04,Inserimento!H306))))</f>
        <v/>
      </c>
      <c r="F306" s="30">
        <f>IF(Inserimento!G306="","",Inserimento!G306)</f>
        <v/>
      </c>
      <c r="G306" s="30">
        <f>IF(E306="","",E306*Inserimento!J306)</f>
        <v/>
      </c>
      <c r="H306" s="30">
        <f>IF(Inserimento!K306="","",Inserimento!K306)</f>
        <v/>
      </c>
      <c r="I306" s="30">
        <f>IF(Inserimento!L306="","",Inserimento!L306)</f>
        <v/>
      </c>
      <c r="J306" s="30">
        <f>IF(Inserimento!M306="","",Inserimento!M306)</f>
        <v/>
      </c>
      <c r="K306" s="30">
        <f>IF(Inserimento!N306="","",Inserimento!N306)</f>
        <v/>
      </c>
      <c r="L306" s="30">
        <f>IF(Inserimento!O306="","",Inserimento!O306)</f>
        <v/>
      </c>
      <c r="M306" s="30">
        <f>IF(Inserimento!P306="","",Inserimento!P306)</f>
        <v/>
      </c>
      <c r="N306" s="30">
        <f>IF(A306="","",SUM(F306,G306,H306,I306,J306,K306,L306,M306))</f>
        <v/>
      </c>
      <c r="O306" s="30">
        <f>IF(E306="","",E306-N306)</f>
        <v/>
      </c>
      <c r="P306" s="31">
        <f>IF(E306=0,"",IF(E306="","",O306/E306))</f>
        <v/>
      </c>
      <c r="Q306" s="30">
        <f>IF(O306="","",O306*Inserimento!Q306)</f>
        <v/>
      </c>
      <c r="R306" s="30">
        <f>IF(1-Inserimento!J306=0,"",IF(N306="","",SUM(F306,H306,I306,J306,K306,L306,M306)/(1-Inserimento!J306)))</f>
        <v/>
      </c>
      <c r="S306" s="8">
        <f>IF(P306="","",IF(P306&gt;=Parametri!$C$29,"OK",IF(P306&gt;=Parametri!$C$30,"ATTENZIONE","CRITICO")))</f>
        <v/>
      </c>
      <c r="T306" s="32">
        <f>IF(Inserimento!T306="","",TODAY()-Inserimento!T306)</f>
        <v/>
      </c>
      <c r="U306" s="8">
        <f>IF(S306="","",IF(AND(S306="CRITICO",T306&gt;Parametri!$C$31),"RIORDINO",IF(T306&gt;Parametri!$C$31,"VERIFICA","")))</f>
        <v/>
      </c>
    </row>
    <row r="307" ht="18" customHeight="1">
      <c r="A307" s="13">
        <f>IF(Inserimento!A307="","",Inserimento!A307)</f>
        <v/>
      </c>
      <c r="B307" s="13">
        <f>IF(Inserimento!C307="","",Inserimento!C307)</f>
        <v/>
      </c>
      <c r="C307" s="13">
        <f>IF(Inserimento!D307="","",Inserimento!D307)</f>
        <v/>
      </c>
      <c r="D307" s="27">
        <f>IF(Inserimento!H307="","",Inserimento!H307)</f>
        <v/>
      </c>
      <c r="E307" s="27">
        <f>IF(Inserimento!H307="","",IF(Inserimento!I307="22%",Inserimento!H307/1.22,IF(Inserimento!I307="10%",Inserimento!H307/1.10,IF(Inserimento!I307="4%",Inserimento!H307/1.04,Inserimento!H307))))</f>
        <v/>
      </c>
      <c r="F307" s="27">
        <f>IF(Inserimento!G307="","",Inserimento!G307)</f>
        <v/>
      </c>
      <c r="G307" s="27">
        <f>IF(E307="","",E307*Inserimento!J307)</f>
        <v/>
      </c>
      <c r="H307" s="27">
        <f>IF(Inserimento!K307="","",Inserimento!K307)</f>
        <v/>
      </c>
      <c r="I307" s="27">
        <f>IF(Inserimento!L307="","",Inserimento!L307)</f>
        <v/>
      </c>
      <c r="J307" s="27">
        <f>IF(Inserimento!M307="","",Inserimento!M307)</f>
        <v/>
      </c>
      <c r="K307" s="27">
        <f>IF(Inserimento!N307="","",Inserimento!N307)</f>
        <v/>
      </c>
      <c r="L307" s="27">
        <f>IF(Inserimento!O307="","",Inserimento!O307)</f>
        <v/>
      </c>
      <c r="M307" s="27">
        <f>IF(Inserimento!P307="","",Inserimento!P307)</f>
        <v/>
      </c>
      <c r="N307" s="27">
        <f>IF(A307="","",SUM(F307,G307,H307,I307,J307,K307,L307,M307))</f>
        <v/>
      </c>
      <c r="O307" s="27">
        <f>IF(E307="","",E307-N307)</f>
        <v/>
      </c>
      <c r="P307" s="28">
        <f>IF(E307=0,"",IF(E307="","",O307/E307))</f>
        <v/>
      </c>
      <c r="Q307" s="27">
        <f>IF(O307="","",O307*Inserimento!Q307)</f>
        <v/>
      </c>
      <c r="R307" s="27">
        <f>IF(1-Inserimento!J307=0,"",IF(N307="","",SUM(F307,H307,I307,J307,K307,L307,M307)/(1-Inserimento!J307)))</f>
        <v/>
      </c>
      <c r="S307" s="13">
        <f>IF(P307="","",IF(P307&gt;=Parametri!$C$29,"OK",IF(P307&gt;=Parametri!$C$30,"ATTENZIONE","CRITICO")))</f>
        <v/>
      </c>
      <c r="T307" s="29">
        <f>IF(Inserimento!T307="","",TODAY()-Inserimento!T307)</f>
        <v/>
      </c>
      <c r="U307" s="13">
        <f>IF(S307="","",IF(AND(S307="CRITICO",T307&gt;Parametri!$C$31),"RIORDINO",IF(T307&gt;Parametri!$C$31,"VERIFICA","")))</f>
        <v/>
      </c>
    </row>
    <row r="308" ht="18" customHeight="1">
      <c r="A308" s="8">
        <f>IF(Inserimento!A308="","",Inserimento!A308)</f>
        <v/>
      </c>
      <c r="B308" s="8">
        <f>IF(Inserimento!C308="","",Inserimento!C308)</f>
        <v/>
      </c>
      <c r="C308" s="8">
        <f>IF(Inserimento!D308="","",Inserimento!D308)</f>
        <v/>
      </c>
      <c r="D308" s="30">
        <f>IF(Inserimento!H308="","",Inserimento!H308)</f>
        <v/>
      </c>
      <c r="E308" s="30">
        <f>IF(Inserimento!H308="","",IF(Inserimento!I308="22%",Inserimento!H308/1.22,IF(Inserimento!I308="10%",Inserimento!H308/1.10,IF(Inserimento!I308="4%",Inserimento!H308/1.04,Inserimento!H308))))</f>
        <v/>
      </c>
      <c r="F308" s="30">
        <f>IF(Inserimento!G308="","",Inserimento!G308)</f>
        <v/>
      </c>
      <c r="G308" s="30">
        <f>IF(E308="","",E308*Inserimento!J308)</f>
        <v/>
      </c>
      <c r="H308" s="30">
        <f>IF(Inserimento!K308="","",Inserimento!K308)</f>
        <v/>
      </c>
      <c r="I308" s="30">
        <f>IF(Inserimento!L308="","",Inserimento!L308)</f>
        <v/>
      </c>
      <c r="J308" s="30">
        <f>IF(Inserimento!M308="","",Inserimento!M308)</f>
        <v/>
      </c>
      <c r="K308" s="30">
        <f>IF(Inserimento!N308="","",Inserimento!N308)</f>
        <v/>
      </c>
      <c r="L308" s="30">
        <f>IF(Inserimento!O308="","",Inserimento!O308)</f>
        <v/>
      </c>
      <c r="M308" s="30">
        <f>IF(Inserimento!P308="","",Inserimento!P308)</f>
        <v/>
      </c>
      <c r="N308" s="30">
        <f>IF(A308="","",SUM(F308,G308,H308,I308,J308,K308,L308,M308))</f>
        <v/>
      </c>
      <c r="O308" s="30">
        <f>IF(E308="","",E308-N308)</f>
        <v/>
      </c>
      <c r="P308" s="31">
        <f>IF(E308=0,"",IF(E308="","",O308/E308))</f>
        <v/>
      </c>
      <c r="Q308" s="30">
        <f>IF(O308="","",O308*Inserimento!Q308)</f>
        <v/>
      </c>
      <c r="R308" s="30">
        <f>IF(1-Inserimento!J308=0,"",IF(N308="","",SUM(F308,H308,I308,J308,K308,L308,M308)/(1-Inserimento!J308)))</f>
        <v/>
      </c>
      <c r="S308" s="8">
        <f>IF(P308="","",IF(P308&gt;=Parametri!$C$29,"OK",IF(P308&gt;=Parametri!$C$30,"ATTENZIONE","CRITICO")))</f>
        <v/>
      </c>
      <c r="T308" s="32">
        <f>IF(Inserimento!T308="","",TODAY()-Inserimento!T308)</f>
        <v/>
      </c>
      <c r="U308" s="8">
        <f>IF(S308="","",IF(AND(S308="CRITICO",T308&gt;Parametri!$C$31),"RIORDINO",IF(T308&gt;Parametri!$C$31,"VERIFICA","")))</f>
        <v/>
      </c>
    </row>
    <row r="309" ht="18" customHeight="1">
      <c r="A309" s="13">
        <f>IF(Inserimento!A309="","",Inserimento!A309)</f>
        <v/>
      </c>
      <c r="B309" s="13">
        <f>IF(Inserimento!C309="","",Inserimento!C309)</f>
        <v/>
      </c>
      <c r="C309" s="13">
        <f>IF(Inserimento!D309="","",Inserimento!D309)</f>
        <v/>
      </c>
      <c r="D309" s="27">
        <f>IF(Inserimento!H309="","",Inserimento!H309)</f>
        <v/>
      </c>
      <c r="E309" s="27">
        <f>IF(Inserimento!H309="","",IF(Inserimento!I309="22%",Inserimento!H309/1.22,IF(Inserimento!I309="10%",Inserimento!H309/1.10,IF(Inserimento!I309="4%",Inserimento!H309/1.04,Inserimento!H309))))</f>
        <v/>
      </c>
      <c r="F309" s="27">
        <f>IF(Inserimento!G309="","",Inserimento!G309)</f>
        <v/>
      </c>
      <c r="G309" s="27">
        <f>IF(E309="","",E309*Inserimento!J309)</f>
        <v/>
      </c>
      <c r="H309" s="27">
        <f>IF(Inserimento!K309="","",Inserimento!K309)</f>
        <v/>
      </c>
      <c r="I309" s="27">
        <f>IF(Inserimento!L309="","",Inserimento!L309)</f>
        <v/>
      </c>
      <c r="J309" s="27">
        <f>IF(Inserimento!M309="","",Inserimento!M309)</f>
        <v/>
      </c>
      <c r="K309" s="27">
        <f>IF(Inserimento!N309="","",Inserimento!N309)</f>
        <v/>
      </c>
      <c r="L309" s="27">
        <f>IF(Inserimento!O309="","",Inserimento!O309)</f>
        <v/>
      </c>
      <c r="M309" s="27">
        <f>IF(Inserimento!P309="","",Inserimento!P309)</f>
        <v/>
      </c>
      <c r="N309" s="27">
        <f>IF(A309="","",SUM(F309,G309,H309,I309,J309,K309,L309,M309))</f>
        <v/>
      </c>
      <c r="O309" s="27">
        <f>IF(E309="","",E309-N309)</f>
        <v/>
      </c>
      <c r="P309" s="28">
        <f>IF(E309=0,"",IF(E309="","",O309/E309))</f>
        <v/>
      </c>
      <c r="Q309" s="27">
        <f>IF(O309="","",O309*Inserimento!Q309)</f>
        <v/>
      </c>
      <c r="R309" s="27">
        <f>IF(1-Inserimento!J309=0,"",IF(N309="","",SUM(F309,H309,I309,J309,K309,L309,M309)/(1-Inserimento!J309)))</f>
        <v/>
      </c>
      <c r="S309" s="13">
        <f>IF(P309="","",IF(P309&gt;=Parametri!$C$29,"OK",IF(P309&gt;=Parametri!$C$30,"ATTENZIONE","CRITICO")))</f>
        <v/>
      </c>
      <c r="T309" s="29">
        <f>IF(Inserimento!T309="","",TODAY()-Inserimento!T309)</f>
        <v/>
      </c>
      <c r="U309" s="13">
        <f>IF(S309="","",IF(AND(S309="CRITICO",T309&gt;Parametri!$C$31),"RIORDINO",IF(T309&gt;Parametri!$C$31,"VERIFICA","")))</f>
        <v/>
      </c>
    </row>
    <row r="310" ht="18" customHeight="1">
      <c r="A310" s="8">
        <f>IF(Inserimento!A310="","",Inserimento!A310)</f>
        <v/>
      </c>
      <c r="B310" s="8">
        <f>IF(Inserimento!C310="","",Inserimento!C310)</f>
        <v/>
      </c>
      <c r="C310" s="8">
        <f>IF(Inserimento!D310="","",Inserimento!D310)</f>
        <v/>
      </c>
      <c r="D310" s="30">
        <f>IF(Inserimento!H310="","",Inserimento!H310)</f>
        <v/>
      </c>
      <c r="E310" s="30">
        <f>IF(Inserimento!H310="","",IF(Inserimento!I310="22%",Inserimento!H310/1.22,IF(Inserimento!I310="10%",Inserimento!H310/1.10,IF(Inserimento!I310="4%",Inserimento!H310/1.04,Inserimento!H310))))</f>
        <v/>
      </c>
      <c r="F310" s="30">
        <f>IF(Inserimento!G310="","",Inserimento!G310)</f>
        <v/>
      </c>
      <c r="G310" s="30">
        <f>IF(E310="","",E310*Inserimento!J310)</f>
        <v/>
      </c>
      <c r="H310" s="30">
        <f>IF(Inserimento!K310="","",Inserimento!K310)</f>
        <v/>
      </c>
      <c r="I310" s="30">
        <f>IF(Inserimento!L310="","",Inserimento!L310)</f>
        <v/>
      </c>
      <c r="J310" s="30">
        <f>IF(Inserimento!M310="","",Inserimento!M310)</f>
        <v/>
      </c>
      <c r="K310" s="30">
        <f>IF(Inserimento!N310="","",Inserimento!N310)</f>
        <v/>
      </c>
      <c r="L310" s="30">
        <f>IF(Inserimento!O310="","",Inserimento!O310)</f>
        <v/>
      </c>
      <c r="M310" s="30">
        <f>IF(Inserimento!P310="","",Inserimento!P310)</f>
        <v/>
      </c>
      <c r="N310" s="30">
        <f>IF(A310="","",SUM(F310,G310,H310,I310,J310,K310,L310,M310))</f>
        <v/>
      </c>
      <c r="O310" s="30">
        <f>IF(E310="","",E310-N310)</f>
        <v/>
      </c>
      <c r="P310" s="31">
        <f>IF(E310=0,"",IF(E310="","",O310/E310))</f>
        <v/>
      </c>
      <c r="Q310" s="30">
        <f>IF(O310="","",O310*Inserimento!Q310)</f>
        <v/>
      </c>
      <c r="R310" s="30">
        <f>IF(1-Inserimento!J310=0,"",IF(N310="","",SUM(F310,H310,I310,J310,K310,L310,M310)/(1-Inserimento!J310)))</f>
        <v/>
      </c>
      <c r="S310" s="8">
        <f>IF(P310="","",IF(P310&gt;=Parametri!$C$29,"OK",IF(P310&gt;=Parametri!$C$30,"ATTENZIONE","CRITICO")))</f>
        <v/>
      </c>
      <c r="T310" s="32">
        <f>IF(Inserimento!T310="","",TODAY()-Inserimento!T310)</f>
        <v/>
      </c>
      <c r="U310" s="8">
        <f>IF(S310="","",IF(AND(S310="CRITICO",T310&gt;Parametri!$C$31),"RIORDINO",IF(T310&gt;Parametri!$C$31,"VERIFICA","")))</f>
        <v/>
      </c>
    </row>
    <row r="311" ht="18" customHeight="1">
      <c r="A311" s="13">
        <f>IF(Inserimento!A311="","",Inserimento!A311)</f>
        <v/>
      </c>
      <c r="B311" s="13">
        <f>IF(Inserimento!C311="","",Inserimento!C311)</f>
        <v/>
      </c>
      <c r="C311" s="13">
        <f>IF(Inserimento!D311="","",Inserimento!D311)</f>
        <v/>
      </c>
      <c r="D311" s="27">
        <f>IF(Inserimento!H311="","",Inserimento!H311)</f>
        <v/>
      </c>
      <c r="E311" s="27">
        <f>IF(Inserimento!H311="","",IF(Inserimento!I311="22%",Inserimento!H311/1.22,IF(Inserimento!I311="10%",Inserimento!H311/1.10,IF(Inserimento!I311="4%",Inserimento!H311/1.04,Inserimento!H311))))</f>
        <v/>
      </c>
      <c r="F311" s="27">
        <f>IF(Inserimento!G311="","",Inserimento!G311)</f>
        <v/>
      </c>
      <c r="G311" s="27">
        <f>IF(E311="","",E311*Inserimento!J311)</f>
        <v/>
      </c>
      <c r="H311" s="27">
        <f>IF(Inserimento!K311="","",Inserimento!K311)</f>
        <v/>
      </c>
      <c r="I311" s="27">
        <f>IF(Inserimento!L311="","",Inserimento!L311)</f>
        <v/>
      </c>
      <c r="J311" s="27">
        <f>IF(Inserimento!M311="","",Inserimento!M311)</f>
        <v/>
      </c>
      <c r="K311" s="27">
        <f>IF(Inserimento!N311="","",Inserimento!N311)</f>
        <v/>
      </c>
      <c r="L311" s="27">
        <f>IF(Inserimento!O311="","",Inserimento!O311)</f>
        <v/>
      </c>
      <c r="M311" s="27">
        <f>IF(Inserimento!P311="","",Inserimento!P311)</f>
        <v/>
      </c>
      <c r="N311" s="27">
        <f>IF(A311="","",SUM(F311,G311,H311,I311,J311,K311,L311,M311))</f>
        <v/>
      </c>
      <c r="O311" s="27">
        <f>IF(E311="","",E311-N311)</f>
        <v/>
      </c>
      <c r="P311" s="28">
        <f>IF(E311=0,"",IF(E311="","",O311/E311))</f>
        <v/>
      </c>
      <c r="Q311" s="27">
        <f>IF(O311="","",O311*Inserimento!Q311)</f>
        <v/>
      </c>
      <c r="R311" s="27">
        <f>IF(1-Inserimento!J311=0,"",IF(N311="","",SUM(F311,H311,I311,J311,K311,L311,M311)/(1-Inserimento!J311)))</f>
        <v/>
      </c>
      <c r="S311" s="13">
        <f>IF(P311="","",IF(P311&gt;=Parametri!$C$29,"OK",IF(P311&gt;=Parametri!$C$30,"ATTENZIONE","CRITICO")))</f>
        <v/>
      </c>
      <c r="T311" s="29">
        <f>IF(Inserimento!T311="","",TODAY()-Inserimento!T311)</f>
        <v/>
      </c>
      <c r="U311" s="13">
        <f>IF(S311="","",IF(AND(S311="CRITICO",T311&gt;Parametri!$C$31),"RIORDINO",IF(T311&gt;Parametri!$C$31,"VERIFICA","")))</f>
        <v/>
      </c>
    </row>
    <row r="312" ht="18" customHeight="1">
      <c r="A312" s="8">
        <f>IF(Inserimento!A312="","",Inserimento!A312)</f>
        <v/>
      </c>
      <c r="B312" s="8">
        <f>IF(Inserimento!C312="","",Inserimento!C312)</f>
        <v/>
      </c>
      <c r="C312" s="8">
        <f>IF(Inserimento!D312="","",Inserimento!D312)</f>
        <v/>
      </c>
      <c r="D312" s="30">
        <f>IF(Inserimento!H312="","",Inserimento!H312)</f>
        <v/>
      </c>
      <c r="E312" s="30">
        <f>IF(Inserimento!H312="","",IF(Inserimento!I312="22%",Inserimento!H312/1.22,IF(Inserimento!I312="10%",Inserimento!H312/1.10,IF(Inserimento!I312="4%",Inserimento!H312/1.04,Inserimento!H312))))</f>
        <v/>
      </c>
      <c r="F312" s="30">
        <f>IF(Inserimento!G312="","",Inserimento!G312)</f>
        <v/>
      </c>
      <c r="G312" s="30">
        <f>IF(E312="","",E312*Inserimento!J312)</f>
        <v/>
      </c>
      <c r="H312" s="30">
        <f>IF(Inserimento!K312="","",Inserimento!K312)</f>
        <v/>
      </c>
      <c r="I312" s="30">
        <f>IF(Inserimento!L312="","",Inserimento!L312)</f>
        <v/>
      </c>
      <c r="J312" s="30">
        <f>IF(Inserimento!M312="","",Inserimento!M312)</f>
        <v/>
      </c>
      <c r="K312" s="30">
        <f>IF(Inserimento!N312="","",Inserimento!N312)</f>
        <v/>
      </c>
      <c r="L312" s="30">
        <f>IF(Inserimento!O312="","",Inserimento!O312)</f>
        <v/>
      </c>
      <c r="M312" s="30">
        <f>IF(Inserimento!P312="","",Inserimento!P312)</f>
        <v/>
      </c>
      <c r="N312" s="30">
        <f>IF(A312="","",SUM(F312,G312,H312,I312,J312,K312,L312,M312))</f>
        <v/>
      </c>
      <c r="O312" s="30">
        <f>IF(E312="","",E312-N312)</f>
        <v/>
      </c>
      <c r="P312" s="31">
        <f>IF(E312=0,"",IF(E312="","",O312/E312))</f>
        <v/>
      </c>
      <c r="Q312" s="30">
        <f>IF(O312="","",O312*Inserimento!Q312)</f>
        <v/>
      </c>
      <c r="R312" s="30">
        <f>IF(1-Inserimento!J312=0,"",IF(N312="","",SUM(F312,H312,I312,J312,K312,L312,M312)/(1-Inserimento!J312)))</f>
        <v/>
      </c>
      <c r="S312" s="8">
        <f>IF(P312="","",IF(P312&gt;=Parametri!$C$29,"OK",IF(P312&gt;=Parametri!$C$30,"ATTENZIONE","CRITICO")))</f>
        <v/>
      </c>
      <c r="T312" s="32">
        <f>IF(Inserimento!T312="","",TODAY()-Inserimento!T312)</f>
        <v/>
      </c>
      <c r="U312" s="8">
        <f>IF(S312="","",IF(AND(S312="CRITICO",T312&gt;Parametri!$C$31),"RIORDINO",IF(T312&gt;Parametri!$C$31,"VERIFICA","")))</f>
        <v/>
      </c>
    </row>
    <row r="313" ht="18" customHeight="1">
      <c r="A313" s="13">
        <f>IF(Inserimento!A313="","",Inserimento!A313)</f>
        <v/>
      </c>
      <c r="B313" s="13">
        <f>IF(Inserimento!C313="","",Inserimento!C313)</f>
        <v/>
      </c>
      <c r="C313" s="13">
        <f>IF(Inserimento!D313="","",Inserimento!D313)</f>
        <v/>
      </c>
      <c r="D313" s="27">
        <f>IF(Inserimento!H313="","",Inserimento!H313)</f>
        <v/>
      </c>
      <c r="E313" s="27">
        <f>IF(Inserimento!H313="","",IF(Inserimento!I313="22%",Inserimento!H313/1.22,IF(Inserimento!I313="10%",Inserimento!H313/1.10,IF(Inserimento!I313="4%",Inserimento!H313/1.04,Inserimento!H313))))</f>
        <v/>
      </c>
      <c r="F313" s="27">
        <f>IF(Inserimento!G313="","",Inserimento!G313)</f>
        <v/>
      </c>
      <c r="G313" s="27">
        <f>IF(E313="","",E313*Inserimento!J313)</f>
        <v/>
      </c>
      <c r="H313" s="27">
        <f>IF(Inserimento!K313="","",Inserimento!K313)</f>
        <v/>
      </c>
      <c r="I313" s="27">
        <f>IF(Inserimento!L313="","",Inserimento!L313)</f>
        <v/>
      </c>
      <c r="J313" s="27">
        <f>IF(Inserimento!M313="","",Inserimento!M313)</f>
        <v/>
      </c>
      <c r="K313" s="27">
        <f>IF(Inserimento!N313="","",Inserimento!N313)</f>
        <v/>
      </c>
      <c r="L313" s="27">
        <f>IF(Inserimento!O313="","",Inserimento!O313)</f>
        <v/>
      </c>
      <c r="M313" s="27">
        <f>IF(Inserimento!P313="","",Inserimento!P313)</f>
        <v/>
      </c>
      <c r="N313" s="27">
        <f>IF(A313="","",SUM(F313,G313,H313,I313,J313,K313,L313,M313))</f>
        <v/>
      </c>
      <c r="O313" s="27">
        <f>IF(E313="","",E313-N313)</f>
        <v/>
      </c>
      <c r="P313" s="28">
        <f>IF(E313=0,"",IF(E313="","",O313/E313))</f>
        <v/>
      </c>
      <c r="Q313" s="27">
        <f>IF(O313="","",O313*Inserimento!Q313)</f>
        <v/>
      </c>
      <c r="R313" s="27">
        <f>IF(1-Inserimento!J313=0,"",IF(N313="","",SUM(F313,H313,I313,J313,K313,L313,M313)/(1-Inserimento!J313)))</f>
        <v/>
      </c>
      <c r="S313" s="13">
        <f>IF(P313="","",IF(P313&gt;=Parametri!$C$29,"OK",IF(P313&gt;=Parametri!$C$30,"ATTENZIONE","CRITICO")))</f>
        <v/>
      </c>
      <c r="T313" s="29">
        <f>IF(Inserimento!T313="","",TODAY()-Inserimento!T313)</f>
        <v/>
      </c>
      <c r="U313" s="13">
        <f>IF(S313="","",IF(AND(S313="CRITICO",T313&gt;Parametri!$C$31),"RIORDINO",IF(T313&gt;Parametri!$C$31,"VERIFICA","")))</f>
        <v/>
      </c>
    </row>
    <row r="314" ht="18" customHeight="1">
      <c r="A314" s="8">
        <f>IF(Inserimento!A314="","",Inserimento!A314)</f>
        <v/>
      </c>
      <c r="B314" s="8">
        <f>IF(Inserimento!C314="","",Inserimento!C314)</f>
        <v/>
      </c>
      <c r="C314" s="8">
        <f>IF(Inserimento!D314="","",Inserimento!D314)</f>
        <v/>
      </c>
      <c r="D314" s="30">
        <f>IF(Inserimento!H314="","",Inserimento!H314)</f>
        <v/>
      </c>
      <c r="E314" s="30">
        <f>IF(Inserimento!H314="","",IF(Inserimento!I314="22%",Inserimento!H314/1.22,IF(Inserimento!I314="10%",Inserimento!H314/1.10,IF(Inserimento!I314="4%",Inserimento!H314/1.04,Inserimento!H314))))</f>
        <v/>
      </c>
      <c r="F314" s="30">
        <f>IF(Inserimento!G314="","",Inserimento!G314)</f>
        <v/>
      </c>
      <c r="G314" s="30">
        <f>IF(E314="","",E314*Inserimento!J314)</f>
        <v/>
      </c>
      <c r="H314" s="30">
        <f>IF(Inserimento!K314="","",Inserimento!K314)</f>
        <v/>
      </c>
      <c r="I314" s="30">
        <f>IF(Inserimento!L314="","",Inserimento!L314)</f>
        <v/>
      </c>
      <c r="J314" s="30">
        <f>IF(Inserimento!M314="","",Inserimento!M314)</f>
        <v/>
      </c>
      <c r="K314" s="30">
        <f>IF(Inserimento!N314="","",Inserimento!N314)</f>
        <v/>
      </c>
      <c r="L314" s="30">
        <f>IF(Inserimento!O314="","",Inserimento!O314)</f>
        <v/>
      </c>
      <c r="M314" s="30">
        <f>IF(Inserimento!P314="","",Inserimento!P314)</f>
        <v/>
      </c>
      <c r="N314" s="30">
        <f>IF(A314="","",SUM(F314,G314,H314,I314,J314,K314,L314,M314))</f>
        <v/>
      </c>
      <c r="O314" s="30">
        <f>IF(E314="","",E314-N314)</f>
        <v/>
      </c>
      <c r="P314" s="31">
        <f>IF(E314=0,"",IF(E314="","",O314/E314))</f>
        <v/>
      </c>
      <c r="Q314" s="30">
        <f>IF(O314="","",O314*Inserimento!Q314)</f>
        <v/>
      </c>
      <c r="R314" s="30">
        <f>IF(1-Inserimento!J314=0,"",IF(N314="","",SUM(F314,H314,I314,J314,K314,L314,M314)/(1-Inserimento!J314)))</f>
        <v/>
      </c>
      <c r="S314" s="8">
        <f>IF(P314="","",IF(P314&gt;=Parametri!$C$29,"OK",IF(P314&gt;=Parametri!$C$30,"ATTENZIONE","CRITICO")))</f>
        <v/>
      </c>
      <c r="T314" s="32">
        <f>IF(Inserimento!T314="","",TODAY()-Inserimento!T314)</f>
        <v/>
      </c>
      <c r="U314" s="8">
        <f>IF(S314="","",IF(AND(S314="CRITICO",T314&gt;Parametri!$C$31),"RIORDINO",IF(T314&gt;Parametri!$C$31,"VERIFICA","")))</f>
        <v/>
      </c>
    </row>
    <row r="315" ht="18" customHeight="1">
      <c r="A315" s="13">
        <f>IF(Inserimento!A315="","",Inserimento!A315)</f>
        <v/>
      </c>
      <c r="B315" s="13">
        <f>IF(Inserimento!C315="","",Inserimento!C315)</f>
        <v/>
      </c>
      <c r="C315" s="13">
        <f>IF(Inserimento!D315="","",Inserimento!D315)</f>
        <v/>
      </c>
      <c r="D315" s="27">
        <f>IF(Inserimento!H315="","",Inserimento!H315)</f>
        <v/>
      </c>
      <c r="E315" s="27">
        <f>IF(Inserimento!H315="","",IF(Inserimento!I315="22%",Inserimento!H315/1.22,IF(Inserimento!I315="10%",Inserimento!H315/1.10,IF(Inserimento!I315="4%",Inserimento!H315/1.04,Inserimento!H315))))</f>
        <v/>
      </c>
      <c r="F315" s="27">
        <f>IF(Inserimento!G315="","",Inserimento!G315)</f>
        <v/>
      </c>
      <c r="G315" s="27">
        <f>IF(E315="","",E315*Inserimento!J315)</f>
        <v/>
      </c>
      <c r="H315" s="27">
        <f>IF(Inserimento!K315="","",Inserimento!K315)</f>
        <v/>
      </c>
      <c r="I315" s="27">
        <f>IF(Inserimento!L315="","",Inserimento!L315)</f>
        <v/>
      </c>
      <c r="J315" s="27">
        <f>IF(Inserimento!M315="","",Inserimento!M315)</f>
        <v/>
      </c>
      <c r="K315" s="27">
        <f>IF(Inserimento!N315="","",Inserimento!N315)</f>
        <v/>
      </c>
      <c r="L315" s="27">
        <f>IF(Inserimento!O315="","",Inserimento!O315)</f>
        <v/>
      </c>
      <c r="M315" s="27">
        <f>IF(Inserimento!P315="","",Inserimento!P315)</f>
        <v/>
      </c>
      <c r="N315" s="27">
        <f>IF(A315="","",SUM(F315,G315,H315,I315,J315,K315,L315,M315))</f>
        <v/>
      </c>
      <c r="O315" s="27">
        <f>IF(E315="","",E315-N315)</f>
        <v/>
      </c>
      <c r="P315" s="28">
        <f>IF(E315=0,"",IF(E315="","",O315/E315))</f>
        <v/>
      </c>
      <c r="Q315" s="27">
        <f>IF(O315="","",O315*Inserimento!Q315)</f>
        <v/>
      </c>
      <c r="R315" s="27">
        <f>IF(1-Inserimento!J315=0,"",IF(N315="","",SUM(F315,H315,I315,J315,K315,L315,M315)/(1-Inserimento!J315)))</f>
        <v/>
      </c>
      <c r="S315" s="13">
        <f>IF(P315="","",IF(P315&gt;=Parametri!$C$29,"OK",IF(P315&gt;=Parametri!$C$30,"ATTENZIONE","CRITICO")))</f>
        <v/>
      </c>
      <c r="T315" s="29">
        <f>IF(Inserimento!T315="","",TODAY()-Inserimento!T315)</f>
        <v/>
      </c>
      <c r="U315" s="13">
        <f>IF(S315="","",IF(AND(S315="CRITICO",T315&gt;Parametri!$C$31),"RIORDINO",IF(T315&gt;Parametri!$C$31,"VERIFICA","")))</f>
        <v/>
      </c>
    </row>
    <row r="316" ht="18" customHeight="1">
      <c r="A316" s="8">
        <f>IF(Inserimento!A316="","",Inserimento!A316)</f>
        <v/>
      </c>
      <c r="B316" s="8">
        <f>IF(Inserimento!C316="","",Inserimento!C316)</f>
        <v/>
      </c>
      <c r="C316" s="8">
        <f>IF(Inserimento!D316="","",Inserimento!D316)</f>
        <v/>
      </c>
      <c r="D316" s="30">
        <f>IF(Inserimento!H316="","",Inserimento!H316)</f>
        <v/>
      </c>
      <c r="E316" s="30">
        <f>IF(Inserimento!H316="","",IF(Inserimento!I316="22%",Inserimento!H316/1.22,IF(Inserimento!I316="10%",Inserimento!H316/1.10,IF(Inserimento!I316="4%",Inserimento!H316/1.04,Inserimento!H316))))</f>
        <v/>
      </c>
      <c r="F316" s="30">
        <f>IF(Inserimento!G316="","",Inserimento!G316)</f>
        <v/>
      </c>
      <c r="G316" s="30">
        <f>IF(E316="","",E316*Inserimento!J316)</f>
        <v/>
      </c>
      <c r="H316" s="30">
        <f>IF(Inserimento!K316="","",Inserimento!K316)</f>
        <v/>
      </c>
      <c r="I316" s="30">
        <f>IF(Inserimento!L316="","",Inserimento!L316)</f>
        <v/>
      </c>
      <c r="J316" s="30">
        <f>IF(Inserimento!M316="","",Inserimento!M316)</f>
        <v/>
      </c>
      <c r="K316" s="30">
        <f>IF(Inserimento!N316="","",Inserimento!N316)</f>
        <v/>
      </c>
      <c r="L316" s="30">
        <f>IF(Inserimento!O316="","",Inserimento!O316)</f>
        <v/>
      </c>
      <c r="M316" s="30">
        <f>IF(Inserimento!P316="","",Inserimento!P316)</f>
        <v/>
      </c>
      <c r="N316" s="30">
        <f>IF(A316="","",SUM(F316,G316,H316,I316,J316,K316,L316,M316))</f>
        <v/>
      </c>
      <c r="O316" s="30">
        <f>IF(E316="","",E316-N316)</f>
        <v/>
      </c>
      <c r="P316" s="31">
        <f>IF(E316=0,"",IF(E316="","",O316/E316))</f>
        <v/>
      </c>
      <c r="Q316" s="30">
        <f>IF(O316="","",O316*Inserimento!Q316)</f>
        <v/>
      </c>
      <c r="R316" s="30">
        <f>IF(1-Inserimento!J316=0,"",IF(N316="","",SUM(F316,H316,I316,J316,K316,L316,M316)/(1-Inserimento!J316)))</f>
        <v/>
      </c>
      <c r="S316" s="8">
        <f>IF(P316="","",IF(P316&gt;=Parametri!$C$29,"OK",IF(P316&gt;=Parametri!$C$30,"ATTENZIONE","CRITICO")))</f>
        <v/>
      </c>
      <c r="T316" s="32">
        <f>IF(Inserimento!T316="","",TODAY()-Inserimento!T316)</f>
        <v/>
      </c>
      <c r="U316" s="8">
        <f>IF(S316="","",IF(AND(S316="CRITICO",T316&gt;Parametri!$C$31),"RIORDINO",IF(T316&gt;Parametri!$C$31,"VERIFICA","")))</f>
        <v/>
      </c>
    </row>
    <row r="317" ht="18" customHeight="1">
      <c r="A317" s="13">
        <f>IF(Inserimento!A317="","",Inserimento!A317)</f>
        <v/>
      </c>
      <c r="B317" s="13">
        <f>IF(Inserimento!C317="","",Inserimento!C317)</f>
        <v/>
      </c>
      <c r="C317" s="13">
        <f>IF(Inserimento!D317="","",Inserimento!D317)</f>
        <v/>
      </c>
      <c r="D317" s="27">
        <f>IF(Inserimento!H317="","",Inserimento!H317)</f>
        <v/>
      </c>
      <c r="E317" s="27">
        <f>IF(Inserimento!H317="","",IF(Inserimento!I317="22%",Inserimento!H317/1.22,IF(Inserimento!I317="10%",Inserimento!H317/1.10,IF(Inserimento!I317="4%",Inserimento!H317/1.04,Inserimento!H317))))</f>
        <v/>
      </c>
      <c r="F317" s="27">
        <f>IF(Inserimento!G317="","",Inserimento!G317)</f>
        <v/>
      </c>
      <c r="G317" s="27">
        <f>IF(E317="","",E317*Inserimento!J317)</f>
        <v/>
      </c>
      <c r="H317" s="27">
        <f>IF(Inserimento!K317="","",Inserimento!K317)</f>
        <v/>
      </c>
      <c r="I317" s="27">
        <f>IF(Inserimento!L317="","",Inserimento!L317)</f>
        <v/>
      </c>
      <c r="J317" s="27">
        <f>IF(Inserimento!M317="","",Inserimento!M317)</f>
        <v/>
      </c>
      <c r="K317" s="27">
        <f>IF(Inserimento!N317="","",Inserimento!N317)</f>
        <v/>
      </c>
      <c r="L317" s="27">
        <f>IF(Inserimento!O317="","",Inserimento!O317)</f>
        <v/>
      </c>
      <c r="M317" s="27">
        <f>IF(Inserimento!P317="","",Inserimento!P317)</f>
        <v/>
      </c>
      <c r="N317" s="27">
        <f>IF(A317="","",SUM(F317,G317,H317,I317,J317,K317,L317,M317))</f>
        <v/>
      </c>
      <c r="O317" s="27">
        <f>IF(E317="","",E317-N317)</f>
        <v/>
      </c>
      <c r="P317" s="28">
        <f>IF(E317=0,"",IF(E317="","",O317/E317))</f>
        <v/>
      </c>
      <c r="Q317" s="27">
        <f>IF(O317="","",O317*Inserimento!Q317)</f>
        <v/>
      </c>
      <c r="R317" s="27">
        <f>IF(1-Inserimento!J317=0,"",IF(N317="","",SUM(F317,H317,I317,J317,K317,L317,M317)/(1-Inserimento!J317)))</f>
        <v/>
      </c>
      <c r="S317" s="13">
        <f>IF(P317="","",IF(P317&gt;=Parametri!$C$29,"OK",IF(P317&gt;=Parametri!$C$30,"ATTENZIONE","CRITICO")))</f>
        <v/>
      </c>
      <c r="T317" s="29">
        <f>IF(Inserimento!T317="","",TODAY()-Inserimento!T317)</f>
        <v/>
      </c>
      <c r="U317" s="13">
        <f>IF(S317="","",IF(AND(S317="CRITICO",T317&gt;Parametri!$C$31),"RIORDINO",IF(T317&gt;Parametri!$C$31,"VERIFICA","")))</f>
        <v/>
      </c>
    </row>
    <row r="318" ht="18" customHeight="1">
      <c r="A318" s="8">
        <f>IF(Inserimento!A318="","",Inserimento!A318)</f>
        <v/>
      </c>
      <c r="B318" s="8">
        <f>IF(Inserimento!C318="","",Inserimento!C318)</f>
        <v/>
      </c>
      <c r="C318" s="8">
        <f>IF(Inserimento!D318="","",Inserimento!D318)</f>
        <v/>
      </c>
      <c r="D318" s="30">
        <f>IF(Inserimento!H318="","",Inserimento!H318)</f>
        <v/>
      </c>
      <c r="E318" s="30">
        <f>IF(Inserimento!H318="","",IF(Inserimento!I318="22%",Inserimento!H318/1.22,IF(Inserimento!I318="10%",Inserimento!H318/1.10,IF(Inserimento!I318="4%",Inserimento!H318/1.04,Inserimento!H318))))</f>
        <v/>
      </c>
      <c r="F318" s="30">
        <f>IF(Inserimento!G318="","",Inserimento!G318)</f>
        <v/>
      </c>
      <c r="G318" s="30">
        <f>IF(E318="","",E318*Inserimento!J318)</f>
        <v/>
      </c>
      <c r="H318" s="30">
        <f>IF(Inserimento!K318="","",Inserimento!K318)</f>
        <v/>
      </c>
      <c r="I318" s="30">
        <f>IF(Inserimento!L318="","",Inserimento!L318)</f>
        <v/>
      </c>
      <c r="J318" s="30">
        <f>IF(Inserimento!M318="","",Inserimento!M318)</f>
        <v/>
      </c>
      <c r="K318" s="30">
        <f>IF(Inserimento!N318="","",Inserimento!N318)</f>
        <v/>
      </c>
      <c r="L318" s="30">
        <f>IF(Inserimento!O318="","",Inserimento!O318)</f>
        <v/>
      </c>
      <c r="M318" s="30">
        <f>IF(Inserimento!P318="","",Inserimento!P318)</f>
        <v/>
      </c>
      <c r="N318" s="30">
        <f>IF(A318="","",SUM(F318,G318,H318,I318,J318,K318,L318,M318))</f>
        <v/>
      </c>
      <c r="O318" s="30">
        <f>IF(E318="","",E318-N318)</f>
        <v/>
      </c>
      <c r="P318" s="31">
        <f>IF(E318=0,"",IF(E318="","",O318/E318))</f>
        <v/>
      </c>
      <c r="Q318" s="30">
        <f>IF(O318="","",O318*Inserimento!Q318)</f>
        <v/>
      </c>
      <c r="R318" s="30">
        <f>IF(1-Inserimento!J318=0,"",IF(N318="","",SUM(F318,H318,I318,J318,K318,L318,M318)/(1-Inserimento!J318)))</f>
        <v/>
      </c>
      <c r="S318" s="8">
        <f>IF(P318="","",IF(P318&gt;=Parametri!$C$29,"OK",IF(P318&gt;=Parametri!$C$30,"ATTENZIONE","CRITICO")))</f>
        <v/>
      </c>
      <c r="T318" s="32">
        <f>IF(Inserimento!T318="","",TODAY()-Inserimento!T318)</f>
        <v/>
      </c>
      <c r="U318" s="8">
        <f>IF(S318="","",IF(AND(S318="CRITICO",T318&gt;Parametri!$C$31),"RIORDINO",IF(T318&gt;Parametri!$C$31,"VERIFICA","")))</f>
        <v/>
      </c>
    </row>
    <row r="319" ht="18" customHeight="1">
      <c r="A319" s="13">
        <f>IF(Inserimento!A319="","",Inserimento!A319)</f>
        <v/>
      </c>
      <c r="B319" s="13">
        <f>IF(Inserimento!C319="","",Inserimento!C319)</f>
        <v/>
      </c>
      <c r="C319" s="13">
        <f>IF(Inserimento!D319="","",Inserimento!D319)</f>
        <v/>
      </c>
      <c r="D319" s="27">
        <f>IF(Inserimento!H319="","",Inserimento!H319)</f>
        <v/>
      </c>
      <c r="E319" s="27">
        <f>IF(Inserimento!H319="","",IF(Inserimento!I319="22%",Inserimento!H319/1.22,IF(Inserimento!I319="10%",Inserimento!H319/1.10,IF(Inserimento!I319="4%",Inserimento!H319/1.04,Inserimento!H319))))</f>
        <v/>
      </c>
      <c r="F319" s="27">
        <f>IF(Inserimento!G319="","",Inserimento!G319)</f>
        <v/>
      </c>
      <c r="G319" s="27">
        <f>IF(E319="","",E319*Inserimento!J319)</f>
        <v/>
      </c>
      <c r="H319" s="27">
        <f>IF(Inserimento!K319="","",Inserimento!K319)</f>
        <v/>
      </c>
      <c r="I319" s="27">
        <f>IF(Inserimento!L319="","",Inserimento!L319)</f>
        <v/>
      </c>
      <c r="J319" s="27">
        <f>IF(Inserimento!M319="","",Inserimento!M319)</f>
        <v/>
      </c>
      <c r="K319" s="27">
        <f>IF(Inserimento!N319="","",Inserimento!N319)</f>
        <v/>
      </c>
      <c r="L319" s="27">
        <f>IF(Inserimento!O319="","",Inserimento!O319)</f>
        <v/>
      </c>
      <c r="M319" s="27">
        <f>IF(Inserimento!P319="","",Inserimento!P319)</f>
        <v/>
      </c>
      <c r="N319" s="27">
        <f>IF(A319="","",SUM(F319,G319,H319,I319,J319,K319,L319,M319))</f>
        <v/>
      </c>
      <c r="O319" s="27">
        <f>IF(E319="","",E319-N319)</f>
        <v/>
      </c>
      <c r="P319" s="28">
        <f>IF(E319=0,"",IF(E319="","",O319/E319))</f>
        <v/>
      </c>
      <c r="Q319" s="27">
        <f>IF(O319="","",O319*Inserimento!Q319)</f>
        <v/>
      </c>
      <c r="R319" s="27">
        <f>IF(1-Inserimento!J319=0,"",IF(N319="","",SUM(F319,H319,I319,J319,K319,L319,M319)/(1-Inserimento!J319)))</f>
        <v/>
      </c>
      <c r="S319" s="13">
        <f>IF(P319="","",IF(P319&gt;=Parametri!$C$29,"OK",IF(P319&gt;=Parametri!$C$30,"ATTENZIONE","CRITICO")))</f>
        <v/>
      </c>
      <c r="T319" s="29">
        <f>IF(Inserimento!T319="","",TODAY()-Inserimento!T319)</f>
        <v/>
      </c>
      <c r="U319" s="13">
        <f>IF(S319="","",IF(AND(S319="CRITICO",T319&gt;Parametri!$C$31),"RIORDINO",IF(T319&gt;Parametri!$C$31,"VERIFICA","")))</f>
        <v/>
      </c>
    </row>
    <row r="320" ht="18" customHeight="1">
      <c r="A320" s="8">
        <f>IF(Inserimento!A320="","",Inserimento!A320)</f>
        <v/>
      </c>
      <c r="B320" s="8">
        <f>IF(Inserimento!C320="","",Inserimento!C320)</f>
        <v/>
      </c>
      <c r="C320" s="8">
        <f>IF(Inserimento!D320="","",Inserimento!D320)</f>
        <v/>
      </c>
      <c r="D320" s="30">
        <f>IF(Inserimento!H320="","",Inserimento!H320)</f>
        <v/>
      </c>
      <c r="E320" s="30">
        <f>IF(Inserimento!H320="","",IF(Inserimento!I320="22%",Inserimento!H320/1.22,IF(Inserimento!I320="10%",Inserimento!H320/1.10,IF(Inserimento!I320="4%",Inserimento!H320/1.04,Inserimento!H320))))</f>
        <v/>
      </c>
      <c r="F320" s="30">
        <f>IF(Inserimento!G320="","",Inserimento!G320)</f>
        <v/>
      </c>
      <c r="G320" s="30">
        <f>IF(E320="","",E320*Inserimento!J320)</f>
        <v/>
      </c>
      <c r="H320" s="30">
        <f>IF(Inserimento!K320="","",Inserimento!K320)</f>
        <v/>
      </c>
      <c r="I320" s="30">
        <f>IF(Inserimento!L320="","",Inserimento!L320)</f>
        <v/>
      </c>
      <c r="J320" s="30">
        <f>IF(Inserimento!M320="","",Inserimento!M320)</f>
        <v/>
      </c>
      <c r="K320" s="30">
        <f>IF(Inserimento!N320="","",Inserimento!N320)</f>
        <v/>
      </c>
      <c r="L320" s="30">
        <f>IF(Inserimento!O320="","",Inserimento!O320)</f>
        <v/>
      </c>
      <c r="M320" s="30">
        <f>IF(Inserimento!P320="","",Inserimento!P320)</f>
        <v/>
      </c>
      <c r="N320" s="30">
        <f>IF(A320="","",SUM(F320,G320,H320,I320,J320,K320,L320,M320))</f>
        <v/>
      </c>
      <c r="O320" s="30">
        <f>IF(E320="","",E320-N320)</f>
        <v/>
      </c>
      <c r="P320" s="31">
        <f>IF(E320=0,"",IF(E320="","",O320/E320))</f>
        <v/>
      </c>
      <c r="Q320" s="30">
        <f>IF(O320="","",O320*Inserimento!Q320)</f>
        <v/>
      </c>
      <c r="R320" s="30">
        <f>IF(1-Inserimento!J320=0,"",IF(N320="","",SUM(F320,H320,I320,J320,K320,L320,M320)/(1-Inserimento!J320)))</f>
        <v/>
      </c>
      <c r="S320" s="8">
        <f>IF(P320="","",IF(P320&gt;=Parametri!$C$29,"OK",IF(P320&gt;=Parametri!$C$30,"ATTENZIONE","CRITICO")))</f>
        <v/>
      </c>
      <c r="T320" s="32">
        <f>IF(Inserimento!T320="","",TODAY()-Inserimento!T320)</f>
        <v/>
      </c>
      <c r="U320" s="8">
        <f>IF(S320="","",IF(AND(S320="CRITICO",T320&gt;Parametri!$C$31),"RIORDINO",IF(T320&gt;Parametri!$C$31,"VERIFICA","")))</f>
        <v/>
      </c>
    </row>
    <row r="321" ht="18" customHeight="1">
      <c r="A321" s="13">
        <f>IF(Inserimento!A321="","",Inserimento!A321)</f>
        <v/>
      </c>
      <c r="B321" s="13">
        <f>IF(Inserimento!C321="","",Inserimento!C321)</f>
        <v/>
      </c>
      <c r="C321" s="13">
        <f>IF(Inserimento!D321="","",Inserimento!D321)</f>
        <v/>
      </c>
      <c r="D321" s="27">
        <f>IF(Inserimento!H321="","",Inserimento!H321)</f>
        <v/>
      </c>
      <c r="E321" s="27">
        <f>IF(Inserimento!H321="","",IF(Inserimento!I321="22%",Inserimento!H321/1.22,IF(Inserimento!I321="10%",Inserimento!H321/1.10,IF(Inserimento!I321="4%",Inserimento!H321/1.04,Inserimento!H321))))</f>
        <v/>
      </c>
      <c r="F321" s="27">
        <f>IF(Inserimento!G321="","",Inserimento!G321)</f>
        <v/>
      </c>
      <c r="G321" s="27">
        <f>IF(E321="","",E321*Inserimento!J321)</f>
        <v/>
      </c>
      <c r="H321" s="27">
        <f>IF(Inserimento!K321="","",Inserimento!K321)</f>
        <v/>
      </c>
      <c r="I321" s="27">
        <f>IF(Inserimento!L321="","",Inserimento!L321)</f>
        <v/>
      </c>
      <c r="J321" s="27">
        <f>IF(Inserimento!M321="","",Inserimento!M321)</f>
        <v/>
      </c>
      <c r="K321" s="27">
        <f>IF(Inserimento!N321="","",Inserimento!N321)</f>
        <v/>
      </c>
      <c r="L321" s="27">
        <f>IF(Inserimento!O321="","",Inserimento!O321)</f>
        <v/>
      </c>
      <c r="M321" s="27">
        <f>IF(Inserimento!P321="","",Inserimento!P321)</f>
        <v/>
      </c>
      <c r="N321" s="27">
        <f>IF(A321="","",SUM(F321,G321,H321,I321,J321,K321,L321,M321))</f>
        <v/>
      </c>
      <c r="O321" s="27">
        <f>IF(E321="","",E321-N321)</f>
        <v/>
      </c>
      <c r="P321" s="28">
        <f>IF(E321=0,"",IF(E321="","",O321/E321))</f>
        <v/>
      </c>
      <c r="Q321" s="27">
        <f>IF(O321="","",O321*Inserimento!Q321)</f>
        <v/>
      </c>
      <c r="R321" s="27">
        <f>IF(1-Inserimento!J321=0,"",IF(N321="","",SUM(F321,H321,I321,J321,K321,L321,M321)/(1-Inserimento!J321)))</f>
        <v/>
      </c>
      <c r="S321" s="13">
        <f>IF(P321="","",IF(P321&gt;=Parametri!$C$29,"OK",IF(P321&gt;=Parametri!$C$30,"ATTENZIONE","CRITICO")))</f>
        <v/>
      </c>
      <c r="T321" s="29">
        <f>IF(Inserimento!T321="","",TODAY()-Inserimento!T321)</f>
        <v/>
      </c>
      <c r="U321" s="13">
        <f>IF(S321="","",IF(AND(S321="CRITICO",T321&gt;Parametri!$C$31),"RIORDINO",IF(T321&gt;Parametri!$C$31,"VERIFICA","")))</f>
        <v/>
      </c>
    </row>
    <row r="322" ht="18" customHeight="1">
      <c r="A322" s="8">
        <f>IF(Inserimento!A322="","",Inserimento!A322)</f>
        <v/>
      </c>
      <c r="B322" s="8">
        <f>IF(Inserimento!C322="","",Inserimento!C322)</f>
        <v/>
      </c>
      <c r="C322" s="8">
        <f>IF(Inserimento!D322="","",Inserimento!D322)</f>
        <v/>
      </c>
      <c r="D322" s="30">
        <f>IF(Inserimento!H322="","",Inserimento!H322)</f>
        <v/>
      </c>
      <c r="E322" s="30">
        <f>IF(Inserimento!H322="","",IF(Inserimento!I322="22%",Inserimento!H322/1.22,IF(Inserimento!I322="10%",Inserimento!H322/1.10,IF(Inserimento!I322="4%",Inserimento!H322/1.04,Inserimento!H322))))</f>
        <v/>
      </c>
      <c r="F322" s="30">
        <f>IF(Inserimento!G322="","",Inserimento!G322)</f>
        <v/>
      </c>
      <c r="G322" s="30">
        <f>IF(E322="","",E322*Inserimento!J322)</f>
        <v/>
      </c>
      <c r="H322" s="30">
        <f>IF(Inserimento!K322="","",Inserimento!K322)</f>
        <v/>
      </c>
      <c r="I322" s="30">
        <f>IF(Inserimento!L322="","",Inserimento!L322)</f>
        <v/>
      </c>
      <c r="J322" s="30">
        <f>IF(Inserimento!M322="","",Inserimento!M322)</f>
        <v/>
      </c>
      <c r="K322" s="30">
        <f>IF(Inserimento!N322="","",Inserimento!N322)</f>
        <v/>
      </c>
      <c r="L322" s="30">
        <f>IF(Inserimento!O322="","",Inserimento!O322)</f>
        <v/>
      </c>
      <c r="M322" s="30">
        <f>IF(Inserimento!P322="","",Inserimento!P322)</f>
        <v/>
      </c>
      <c r="N322" s="30">
        <f>IF(A322="","",SUM(F322,G322,H322,I322,J322,K322,L322,M322))</f>
        <v/>
      </c>
      <c r="O322" s="30">
        <f>IF(E322="","",E322-N322)</f>
        <v/>
      </c>
      <c r="P322" s="31">
        <f>IF(E322=0,"",IF(E322="","",O322/E322))</f>
        <v/>
      </c>
      <c r="Q322" s="30">
        <f>IF(O322="","",O322*Inserimento!Q322)</f>
        <v/>
      </c>
      <c r="R322" s="30">
        <f>IF(1-Inserimento!J322=0,"",IF(N322="","",SUM(F322,H322,I322,J322,K322,L322,M322)/(1-Inserimento!J322)))</f>
        <v/>
      </c>
      <c r="S322" s="8">
        <f>IF(P322="","",IF(P322&gt;=Parametri!$C$29,"OK",IF(P322&gt;=Parametri!$C$30,"ATTENZIONE","CRITICO")))</f>
        <v/>
      </c>
      <c r="T322" s="32">
        <f>IF(Inserimento!T322="","",TODAY()-Inserimento!T322)</f>
        <v/>
      </c>
      <c r="U322" s="8">
        <f>IF(S322="","",IF(AND(S322="CRITICO",T322&gt;Parametri!$C$31),"RIORDINO",IF(T322&gt;Parametri!$C$31,"VERIFICA","")))</f>
        <v/>
      </c>
    </row>
    <row r="323" ht="18" customHeight="1">
      <c r="A323" s="13">
        <f>IF(Inserimento!A323="","",Inserimento!A323)</f>
        <v/>
      </c>
      <c r="B323" s="13">
        <f>IF(Inserimento!C323="","",Inserimento!C323)</f>
        <v/>
      </c>
      <c r="C323" s="13">
        <f>IF(Inserimento!D323="","",Inserimento!D323)</f>
        <v/>
      </c>
      <c r="D323" s="27">
        <f>IF(Inserimento!H323="","",Inserimento!H323)</f>
        <v/>
      </c>
      <c r="E323" s="27">
        <f>IF(Inserimento!H323="","",IF(Inserimento!I323="22%",Inserimento!H323/1.22,IF(Inserimento!I323="10%",Inserimento!H323/1.10,IF(Inserimento!I323="4%",Inserimento!H323/1.04,Inserimento!H323))))</f>
        <v/>
      </c>
      <c r="F323" s="27">
        <f>IF(Inserimento!G323="","",Inserimento!G323)</f>
        <v/>
      </c>
      <c r="G323" s="27">
        <f>IF(E323="","",E323*Inserimento!J323)</f>
        <v/>
      </c>
      <c r="H323" s="27">
        <f>IF(Inserimento!K323="","",Inserimento!K323)</f>
        <v/>
      </c>
      <c r="I323" s="27">
        <f>IF(Inserimento!L323="","",Inserimento!L323)</f>
        <v/>
      </c>
      <c r="J323" s="27">
        <f>IF(Inserimento!M323="","",Inserimento!M323)</f>
        <v/>
      </c>
      <c r="K323" s="27">
        <f>IF(Inserimento!N323="","",Inserimento!N323)</f>
        <v/>
      </c>
      <c r="L323" s="27">
        <f>IF(Inserimento!O323="","",Inserimento!O323)</f>
        <v/>
      </c>
      <c r="M323" s="27">
        <f>IF(Inserimento!P323="","",Inserimento!P323)</f>
        <v/>
      </c>
      <c r="N323" s="27">
        <f>IF(A323="","",SUM(F323,G323,H323,I323,J323,K323,L323,M323))</f>
        <v/>
      </c>
      <c r="O323" s="27">
        <f>IF(E323="","",E323-N323)</f>
        <v/>
      </c>
      <c r="P323" s="28">
        <f>IF(E323=0,"",IF(E323="","",O323/E323))</f>
        <v/>
      </c>
      <c r="Q323" s="27">
        <f>IF(O323="","",O323*Inserimento!Q323)</f>
        <v/>
      </c>
      <c r="R323" s="27">
        <f>IF(1-Inserimento!J323=0,"",IF(N323="","",SUM(F323,H323,I323,J323,K323,L323,M323)/(1-Inserimento!J323)))</f>
        <v/>
      </c>
      <c r="S323" s="13">
        <f>IF(P323="","",IF(P323&gt;=Parametri!$C$29,"OK",IF(P323&gt;=Parametri!$C$30,"ATTENZIONE","CRITICO")))</f>
        <v/>
      </c>
      <c r="T323" s="29">
        <f>IF(Inserimento!T323="","",TODAY()-Inserimento!T323)</f>
        <v/>
      </c>
      <c r="U323" s="13">
        <f>IF(S323="","",IF(AND(S323="CRITICO",T323&gt;Parametri!$C$31),"RIORDINO",IF(T323&gt;Parametri!$C$31,"VERIFICA","")))</f>
        <v/>
      </c>
    </row>
    <row r="324" ht="18" customHeight="1">
      <c r="A324" s="8">
        <f>IF(Inserimento!A324="","",Inserimento!A324)</f>
        <v/>
      </c>
      <c r="B324" s="8">
        <f>IF(Inserimento!C324="","",Inserimento!C324)</f>
        <v/>
      </c>
      <c r="C324" s="8">
        <f>IF(Inserimento!D324="","",Inserimento!D324)</f>
        <v/>
      </c>
      <c r="D324" s="30">
        <f>IF(Inserimento!H324="","",Inserimento!H324)</f>
        <v/>
      </c>
      <c r="E324" s="30">
        <f>IF(Inserimento!H324="","",IF(Inserimento!I324="22%",Inserimento!H324/1.22,IF(Inserimento!I324="10%",Inserimento!H324/1.10,IF(Inserimento!I324="4%",Inserimento!H324/1.04,Inserimento!H324))))</f>
        <v/>
      </c>
      <c r="F324" s="30">
        <f>IF(Inserimento!G324="","",Inserimento!G324)</f>
        <v/>
      </c>
      <c r="G324" s="30">
        <f>IF(E324="","",E324*Inserimento!J324)</f>
        <v/>
      </c>
      <c r="H324" s="30">
        <f>IF(Inserimento!K324="","",Inserimento!K324)</f>
        <v/>
      </c>
      <c r="I324" s="30">
        <f>IF(Inserimento!L324="","",Inserimento!L324)</f>
        <v/>
      </c>
      <c r="J324" s="30">
        <f>IF(Inserimento!M324="","",Inserimento!M324)</f>
        <v/>
      </c>
      <c r="K324" s="30">
        <f>IF(Inserimento!N324="","",Inserimento!N324)</f>
        <v/>
      </c>
      <c r="L324" s="30">
        <f>IF(Inserimento!O324="","",Inserimento!O324)</f>
        <v/>
      </c>
      <c r="M324" s="30">
        <f>IF(Inserimento!P324="","",Inserimento!P324)</f>
        <v/>
      </c>
      <c r="N324" s="30">
        <f>IF(A324="","",SUM(F324,G324,H324,I324,J324,K324,L324,M324))</f>
        <v/>
      </c>
      <c r="O324" s="30">
        <f>IF(E324="","",E324-N324)</f>
        <v/>
      </c>
      <c r="P324" s="31">
        <f>IF(E324=0,"",IF(E324="","",O324/E324))</f>
        <v/>
      </c>
      <c r="Q324" s="30">
        <f>IF(O324="","",O324*Inserimento!Q324)</f>
        <v/>
      </c>
      <c r="R324" s="30">
        <f>IF(1-Inserimento!J324=0,"",IF(N324="","",SUM(F324,H324,I324,J324,K324,L324,M324)/(1-Inserimento!J324)))</f>
        <v/>
      </c>
      <c r="S324" s="8">
        <f>IF(P324="","",IF(P324&gt;=Parametri!$C$29,"OK",IF(P324&gt;=Parametri!$C$30,"ATTENZIONE","CRITICO")))</f>
        <v/>
      </c>
      <c r="T324" s="32">
        <f>IF(Inserimento!T324="","",TODAY()-Inserimento!T324)</f>
        <v/>
      </c>
      <c r="U324" s="8">
        <f>IF(S324="","",IF(AND(S324="CRITICO",T324&gt;Parametri!$C$31),"RIORDINO",IF(T324&gt;Parametri!$C$31,"VERIFICA","")))</f>
        <v/>
      </c>
    </row>
    <row r="325" ht="18" customHeight="1">
      <c r="A325" s="13">
        <f>IF(Inserimento!A325="","",Inserimento!A325)</f>
        <v/>
      </c>
      <c r="B325" s="13">
        <f>IF(Inserimento!C325="","",Inserimento!C325)</f>
        <v/>
      </c>
      <c r="C325" s="13">
        <f>IF(Inserimento!D325="","",Inserimento!D325)</f>
        <v/>
      </c>
      <c r="D325" s="27">
        <f>IF(Inserimento!H325="","",Inserimento!H325)</f>
        <v/>
      </c>
      <c r="E325" s="27">
        <f>IF(Inserimento!H325="","",IF(Inserimento!I325="22%",Inserimento!H325/1.22,IF(Inserimento!I325="10%",Inserimento!H325/1.10,IF(Inserimento!I325="4%",Inserimento!H325/1.04,Inserimento!H325))))</f>
        <v/>
      </c>
      <c r="F325" s="27">
        <f>IF(Inserimento!G325="","",Inserimento!G325)</f>
        <v/>
      </c>
      <c r="G325" s="27">
        <f>IF(E325="","",E325*Inserimento!J325)</f>
        <v/>
      </c>
      <c r="H325" s="27">
        <f>IF(Inserimento!K325="","",Inserimento!K325)</f>
        <v/>
      </c>
      <c r="I325" s="27">
        <f>IF(Inserimento!L325="","",Inserimento!L325)</f>
        <v/>
      </c>
      <c r="J325" s="27">
        <f>IF(Inserimento!M325="","",Inserimento!M325)</f>
        <v/>
      </c>
      <c r="K325" s="27">
        <f>IF(Inserimento!N325="","",Inserimento!N325)</f>
        <v/>
      </c>
      <c r="L325" s="27">
        <f>IF(Inserimento!O325="","",Inserimento!O325)</f>
        <v/>
      </c>
      <c r="M325" s="27">
        <f>IF(Inserimento!P325="","",Inserimento!P325)</f>
        <v/>
      </c>
      <c r="N325" s="27">
        <f>IF(A325="","",SUM(F325,G325,H325,I325,J325,K325,L325,M325))</f>
        <v/>
      </c>
      <c r="O325" s="27">
        <f>IF(E325="","",E325-N325)</f>
        <v/>
      </c>
      <c r="P325" s="28">
        <f>IF(E325=0,"",IF(E325="","",O325/E325))</f>
        <v/>
      </c>
      <c r="Q325" s="27">
        <f>IF(O325="","",O325*Inserimento!Q325)</f>
        <v/>
      </c>
      <c r="R325" s="27">
        <f>IF(1-Inserimento!J325=0,"",IF(N325="","",SUM(F325,H325,I325,J325,K325,L325,M325)/(1-Inserimento!J325)))</f>
        <v/>
      </c>
      <c r="S325" s="13">
        <f>IF(P325="","",IF(P325&gt;=Parametri!$C$29,"OK",IF(P325&gt;=Parametri!$C$30,"ATTENZIONE","CRITICO")))</f>
        <v/>
      </c>
      <c r="T325" s="29">
        <f>IF(Inserimento!T325="","",TODAY()-Inserimento!T325)</f>
        <v/>
      </c>
      <c r="U325" s="13">
        <f>IF(S325="","",IF(AND(S325="CRITICO",T325&gt;Parametri!$C$31),"RIORDINO",IF(T325&gt;Parametri!$C$31,"VERIFICA","")))</f>
        <v/>
      </c>
    </row>
    <row r="326" ht="18" customHeight="1">
      <c r="A326" s="8">
        <f>IF(Inserimento!A326="","",Inserimento!A326)</f>
        <v/>
      </c>
      <c r="B326" s="8">
        <f>IF(Inserimento!C326="","",Inserimento!C326)</f>
        <v/>
      </c>
      <c r="C326" s="8">
        <f>IF(Inserimento!D326="","",Inserimento!D326)</f>
        <v/>
      </c>
      <c r="D326" s="30">
        <f>IF(Inserimento!H326="","",Inserimento!H326)</f>
        <v/>
      </c>
      <c r="E326" s="30">
        <f>IF(Inserimento!H326="","",IF(Inserimento!I326="22%",Inserimento!H326/1.22,IF(Inserimento!I326="10%",Inserimento!H326/1.10,IF(Inserimento!I326="4%",Inserimento!H326/1.04,Inserimento!H326))))</f>
        <v/>
      </c>
      <c r="F326" s="30">
        <f>IF(Inserimento!G326="","",Inserimento!G326)</f>
        <v/>
      </c>
      <c r="G326" s="30">
        <f>IF(E326="","",E326*Inserimento!J326)</f>
        <v/>
      </c>
      <c r="H326" s="30">
        <f>IF(Inserimento!K326="","",Inserimento!K326)</f>
        <v/>
      </c>
      <c r="I326" s="30">
        <f>IF(Inserimento!L326="","",Inserimento!L326)</f>
        <v/>
      </c>
      <c r="J326" s="30">
        <f>IF(Inserimento!M326="","",Inserimento!M326)</f>
        <v/>
      </c>
      <c r="K326" s="30">
        <f>IF(Inserimento!N326="","",Inserimento!N326)</f>
        <v/>
      </c>
      <c r="L326" s="30">
        <f>IF(Inserimento!O326="","",Inserimento!O326)</f>
        <v/>
      </c>
      <c r="M326" s="30">
        <f>IF(Inserimento!P326="","",Inserimento!P326)</f>
        <v/>
      </c>
      <c r="N326" s="30">
        <f>IF(A326="","",SUM(F326,G326,H326,I326,J326,K326,L326,M326))</f>
        <v/>
      </c>
      <c r="O326" s="30">
        <f>IF(E326="","",E326-N326)</f>
        <v/>
      </c>
      <c r="P326" s="31">
        <f>IF(E326=0,"",IF(E326="","",O326/E326))</f>
        <v/>
      </c>
      <c r="Q326" s="30">
        <f>IF(O326="","",O326*Inserimento!Q326)</f>
        <v/>
      </c>
      <c r="R326" s="30">
        <f>IF(1-Inserimento!J326=0,"",IF(N326="","",SUM(F326,H326,I326,J326,K326,L326,M326)/(1-Inserimento!J326)))</f>
        <v/>
      </c>
      <c r="S326" s="8">
        <f>IF(P326="","",IF(P326&gt;=Parametri!$C$29,"OK",IF(P326&gt;=Parametri!$C$30,"ATTENZIONE","CRITICO")))</f>
        <v/>
      </c>
      <c r="T326" s="32">
        <f>IF(Inserimento!T326="","",TODAY()-Inserimento!T326)</f>
        <v/>
      </c>
      <c r="U326" s="8">
        <f>IF(S326="","",IF(AND(S326="CRITICO",T326&gt;Parametri!$C$31),"RIORDINO",IF(T326&gt;Parametri!$C$31,"VERIFICA","")))</f>
        <v/>
      </c>
    </row>
    <row r="327" ht="18" customHeight="1">
      <c r="A327" s="13">
        <f>IF(Inserimento!A327="","",Inserimento!A327)</f>
        <v/>
      </c>
      <c r="B327" s="13">
        <f>IF(Inserimento!C327="","",Inserimento!C327)</f>
        <v/>
      </c>
      <c r="C327" s="13">
        <f>IF(Inserimento!D327="","",Inserimento!D327)</f>
        <v/>
      </c>
      <c r="D327" s="27">
        <f>IF(Inserimento!H327="","",Inserimento!H327)</f>
        <v/>
      </c>
      <c r="E327" s="27">
        <f>IF(Inserimento!H327="","",IF(Inserimento!I327="22%",Inserimento!H327/1.22,IF(Inserimento!I327="10%",Inserimento!H327/1.10,IF(Inserimento!I327="4%",Inserimento!H327/1.04,Inserimento!H327))))</f>
        <v/>
      </c>
      <c r="F327" s="27">
        <f>IF(Inserimento!G327="","",Inserimento!G327)</f>
        <v/>
      </c>
      <c r="G327" s="27">
        <f>IF(E327="","",E327*Inserimento!J327)</f>
        <v/>
      </c>
      <c r="H327" s="27">
        <f>IF(Inserimento!K327="","",Inserimento!K327)</f>
        <v/>
      </c>
      <c r="I327" s="27">
        <f>IF(Inserimento!L327="","",Inserimento!L327)</f>
        <v/>
      </c>
      <c r="J327" s="27">
        <f>IF(Inserimento!M327="","",Inserimento!M327)</f>
        <v/>
      </c>
      <c r="K327" s="27">
        <f>IF(Inserimento!N327="","",Inserimento!N327)</f>
        <v/>
      </c>
      <c r="L327" s="27">
        <f>IF(Inserimento!O327="","",Inserimento!O327)</f>
        <v/>
      </c>
      <c r="M327" s="27">
        <f>IF(Inserimento!P327="","",Inserimento!P327)</f>
        <v/>
      </c>
      <c r="N327" s="27">
        <f>IF(A327="","",SUM(F327,G327,H327,I327,J327,K327,L327,M327))</f>
        <v/>
      </c>
      <c r="O327" s="27">
        <f>IF(E327="","",E327-N327)</f>
        <v/>
      </c>
      <c r="P327" s="28">
        <f>IF(E327=0,"",IF(E327="","",O327/E327))</f>
        <v/>
      </c>
      <c r="Q327" s="27">
        <f>IF(O327="","",O327*Inserimento!Q327)</f>
        <v/>
      </c>
      <c r="R327" s="27">
        <f>IF(1-Inserimento!J327=0,"",IF(N327="","",SUM(F327,H327,I327,J327,K327,L327,M327)/(1-Inserimento!J327)))</f>
        <v/>
      </c>
      <c r="S327" s="13">
        <f>IF(P327="","",IF(P327&gt;=Parametri!$C$29,"OK",IF(P327&gt;=Parametri!$C$30,"ATTENZIONE","CRITICO")))</f>
        <v/>
      </c>
      <c r="T327" s="29">
        <f>IF(Inserimento!T327="","",TODAY()-Inserimento!T327)</f>
        <v/>
      </c>
      <c r="U327" s="13">
        <f>IF(S327="","",IF(AND(S327="CRITICO",T327&gt;Parametri!$C$31),"RIORDINO",IF(T327&gt;Parametri!$C$31,"VERIFICA","")))</f>
        <v/>
      </c>
    </row>
    <row r="328" ht="18" customHeight="1">
      <c r="A328" s="8">
        <f>IF(Inserimento!A328="","",Inserimento!A328)</f>
        <v/>
      </c>
      <c r="B328" s="8">
        <f>IF(Inserimento!C328="","",Inserimento!C328)</f>
        <v/>
      </c>
      <c r="C328" s="8">
        <f>IF(Inserimento!D328="","",Inserimento!D328)</f>
        <v/>
      </c>
      <c r="D328" s="30">
        <f>IF(Inserimento!H328="","",Inserimento!H328)</f>
        <v/>
      </c>
      <c r="E328" s="30">
        <f>IF(Inserimento!H328="","",IF(Inserimento!I328="22%",Inserimento!H328/1.22,IF(Inserimento!I328="10%",Inserimento!H328/1.10,IF(Inserimento!I328="4%",Inserimento!H328/1.04,Inserimento!H328))))</f>
        <v/>
      </c>
      <c r="F328" s="30">
        <f>IF(Inserimento!G328="","",Inserimento!G328)</f>
        <v/>
      </c>
      <c r="G328" s="30">
        <f>IF(E328="","",E328*Inserimento!J328)</f>
        <v/>
      </c>
      <c r="H328" s="30">
        <f>IF(Inserimento!K328="","",Inserimento!K328)</f>
        <v/>
      </c>
      <c r="I328" s="30">
        <f>IF(Inserimento!L328="","",Inserimento!L328)</f>
        <v/>
      </c>
      <c r="J328" s="30">
        <f>IF(Inserimento!M328="","",Inserimento!M328)</f>
        <v/>
      </c>
      <c r="K328" s="30">
        <f>IF(Inserimento!N328="","",Inserimento!N328)</f>
        <v/>
      </c>
      <c r="L328" s="30">
        <f>IF(Inserimento!O328="","",Inserimento!O328)</f>
        <v/>
      </c>
      <c r="M328" s="30">
        <f>IF(Inserimento!P328="","",Inserimento!P328)</f>
        <v/>
      </c>
      <c r="N328" s="30">
        <f>IF(A328="","",SUM(F328,G328,H328,I328,J328,K328,L328,M328))</f>
        <v/>
      </c>
      <c r="O328" s="30">
        <f>IF(E328="","",E328-N328)</f>
        <v/>
      </c>
      <c r="P328" s="31">
        <f>IF(E328=0,"",IF(E328="","",O328/E328))</f>
        <v/>
      </c>
      <c r="Q328" s="30">
        <f>IF(O328="","",O328*Inserimento!Q328)</f>
        <v/>
      </c>
      <c r="R328" s="30">
        <f>IF(1-Inserimento!J328=0,"",IF(N328="","",SUM(F328,H328,I328,J328,K328,L328,M328)/(1-Inserimento!J328)))</f>
        <v/>
      </c>
      <c r="S328" s="8">
        <f>IF(P328="","",IF(P328&gt;=Parametri!$C$29,"OK",IF(P328&gt;=Parametri!$C$30,"ATTENZIONE","CRITICO")))</f>
        <v/>
      </c>
      <c r="T328" s="32">
        <f>IF(Inserimento!T328="","",TODAY()-Inserimento!T328)</f>
        <v/>
      </c>
      <c r="U328" s="8">
        <f>IF(S328="","",IF(AND(S328="CRITICO",T328&gt;Parametri!$C$31),"RIORDINO",IF(T328&gt;Parametri!$C$31,"VERIFICA","")))</f>
        <v/>
      </c>
    </row>
    <row r="329" ht="18" customHeight="1">
      <c r="A329" s="13">
        <f>IF(Inserimento!A329="","",Inserimento!A329)</f>
        <v/>
      </c>
      <c r="B329" s="13">
        <f>IF(Inserimento!C329="","",Inserimento!C329)</f>
        <v/>
      </c>
      <c r="C329" s="13">
        <f>IF(Inserimento!D329="","",Inserimento!D329)</f>
        <v/>
      </c>
      <c r="D329" s="27">
        <f>IF(Inserimento!H329="","",Inserimento!H329)</f>
        <v/>
      </c>
      <c r="E329" s="27">
        <f>IF(Inserimento!H329="","",IF(Inserimento!I329="22%",Inserimento!H329/1.22,IF(Inserimento!I329="10%",Inserimento!H329/1.10,IF(Inserimento!I329="4%",Inserimento!H329/1.04,Inserimento!H329))))</f>
        <v/>
      </c>
      <c r="F329" s="27">
        <f>IF(Inserimento!G329="","",Inserimento!G329)</f>
        <v/>
      </c>
      <c r="G329" s="27">
        <f>IF(E329="","",E329*Inserimento!J329)</f>
        <v/>
      </c>
      <c r="H329" s="27">
        <f>IF(Inserimento!K329="","",Inserimento!K329)</f>
        <v/>
      </c>
      <c r="I329" s="27">
        <f>IF(Inserimento!L329="","",Inserimento!L329)</f>
        <v/>
      </c>
      <c r="J329" s="27">
        <f>IF(Inserimento!M329="","",Inserimento!M329)</f>
        <v/>
      </c>
      <c r="K329" s="27">
        <f>IF(Inserimento!N329="","",Inserimento!N329)</f>
        <v/>
      </c>
      <c r="L329" s="27">
        <f>IF(Inserimento!O329="","",Inserimento!O329)</f>
        <v/>
      </c>
      <c r="M329" s="27">
        <f>IF(Inserimento!P329="","",Inserimento!P329)</f>
        <v/>
      </c>
      <c r="N329" s="27">
        <f>IF(A329="","",SUM(F329,G329,H329,I329,J329,K329,L329,M329))</f>
        <v/>
      </c>
      <c r="O329" s="27">
        <f>IF(E329="","",E329-N329)</f>
        <v/>
      </c>
      <c r="P329" s="28">
        <f>IF(E329=0,"",IF(E329="","",O329/E329))</f>
        <v/>
      </c>
      <c r="Q329" s="27">
        <f>IF(O329="","",O329*Inserimento!Q329)</f>
        <v/>
      </c>
      <c r="R329" s="27">
        <f>IF(1-Inserimento!J329=0,"",IF(N329="","",SUM(F329,H329,I329,J329,K329,L329,M329)/(1-Inserimento!J329)))</f>
        <v/>
      </c>
      <c r="S329" s="13">
        <f>IF(P329="","",IF(P329&gt;=Parametri!$C$29,"OK",IF(P329&gt;=Parametri!$C$30,"ATTENZIONE","CRITICO")))</f>
        <v/>
      </c>
      <c r="T329" s="29">
        <f>IF(Inserimento!T329="","",TODAY()-Inserimento!T329)</f>
        <v/>
      </c>
      <c r="U329" s="13">
        <f>IF(S329="","",IF(AND(S329="CRITICO",T329&gt;Parametri!$C$31),"RIORDINO",IF(T329&gt;Parametri!$C$31,"VERIFICA","")))</f>
        <v/>
      </c>
    </row>
    <row r="330" ht="18" customHeight="1">
      <c r="A330" s="8">
        <f>IF(Inserimento!A330="","",Inserimento!A330)</f>
        <v/>
      </c>
      <c r="B330" s="8">
        <f>IF(Inserimento!C330="","",Inserimento!C330)</f>
        <v/>
      </c>
      <c r="C330" s="8">
        <f>IF(Inserimento!D330="","",Inserimento!D330)</f>
        <v/>
      </c>
      <c r="D330" s="30">
        <f>IF(Inserimento!H330="","",Inserimento!H330)</f>
        <v/>
      </c>
      <c r="E330" s="30">
        <f>IF(Inserimento!H330="","",IF(Inserimento!I330="22%",Inserimento!H330/1.22,IF(Inserimento!I330="10%",Inserimento!H330/1.10,IF(Inserimento!I330="4%",Inserimento!H330/1.04,Inserimento!H330))))</f>
        <v/>
      </c>
      <c r="F330" s="30">
        <f>IF(Inserimento!G330="","",Inserimento!G330)</f>
        <v/>
      </c>
      <c r="G330" s="30">
        <f>IF(E330="","",E330*Inserimento!J330)</f>
        <v/>
      </c>
      <c r="H330" s="30">
        <f>IF(Inserimento!K330="","",Inserimento!K330)</f>
        <v/>
      </c>
      <c r="I330" s="30">
        <f>IF(Inserimento!L330="","",Inserimento!L330)</f>
        <v/>
      </c>
      <c r="J330" s="30">
        <f>IF(Inserimento!M330="","",Inserimento!M330)</f>
        <v/>
      </c>
      <c r="K330" s="30">
        <f>IF(Inserimento!N330="","",Inserimento!N330)</f>
        <v/>
      </c>
      <c r="L330" s="30">
        <f>IF(Inserimento!O330="","",Inserimento!O330)</f>
        <v/>
      </c>
      <c r="M330" s="30">
        <f>IF(Inserimento!P330="","",Inserimento!P330)</f>
        <v/>
      </c>
      <c r="N330" s="30">
        <f>IF(A330="","",SUM(F330,G330,H330,I330,J330,K330,L330,M330))</f>
        <v/>
      </c>
      <c r="O330" s="30">
        <f>IF(E330="","",E330-N330)</f>
        <v/>
      </c>
      <c r="P330" s="31">
        <f>IF(E330=0,"",IF(E330="","",O330/E330))</f>
        <v/>
      </c>
      <c r="Q330" s="30">
        <f>IF(O330="","",O330*Inserimento!Q330)</f>
        <v/>
      </c>
      <c r="R330" s="30">
        <f>IF(1-Inserimento!J330=0,"",IF(N330="","",SUM(F330,H330,I330,J330,K330,L330,M330)/(1-Inserimento!J330)))</f>
        <v/>
      </c>
      <c r="S330" s="8">
        <f>IF(P330="","",IF(P330&gt;=Parametri!$C$29,"OK",IF(P330&gt;=Parametri!$C$30,"ATTENZIONE","CRITICO")))</f>
        <v/>
      </c>
      <c r="T330" s="32">
        <f>IF(Inserimento!T330="","",TODAY()-Inserimento!T330)</f>
        <v/>
      </c>
      <c r="U330" s="8">
        <f>IF(S330="","",IF(AND(S330="CRITICO",T330&gt;Parametri!$C$31),"RIORDINO",IF(T330&gt;Parametri!$C$31,"VERIFICA","")))</f>
        <v/>
      </c>
    </row>
    <row r="331" ht="18" customHeight="1">
      <c r="A331" s="13">
        <f>IF(Inserimento!A331="","",Inserimento!A331)</f>
        <v/>
      </c>
      <c r="B331" s="13">
        <f>IF(Inserimento!C331="","",Inserimento!C331)</f>
        <v/>
      </c>
      <c r="C331" s="13">
        <f>IF(Inserimento!D331="","",Inserimento!D331)</f>
        <v/>
      </c>
      <c r="D331" s="27">
        <f>IF(Inserimento!H331="","",Inserimento!H331)</f>
        <v/>
      </c>
      <c r="E331" s="27">
        <f>IF(Inserimento!H331="","",IF(Inserimento!I331="22%",Inserimento!H331/1.22,IF(Inserimento!I331="10%",Inserimento!H331/1.10,IF(Inserimento!I331="4%",Inserimento!H331/1.04,Inserimento!H331))))</f>
        <v/>
      </c>
      <c r="F331" s="27">
        <f>IF(Inserimento!G331="","",Inserimento!G331)</f>
        <v/>
      </c>
      <c r="G331" s="27">
        <f>IF(E331="","",E331*Inserimento!J331)</f>
        <v/>
      </c>
      <c r="H331" s="27">
        <f>IF(Inserimento!K331="","",Inserimento!K331)</f>
        <v/>
      </c>
      <c r="I331" s="27">
        <f>IF(Inserimento!L331="","",Inserimento!L331)</f>
        <v/>
      </c>
      <c r="J331" s="27">
        <f>IF(Inserimento!M331="","",Inserimento!M331)</f>
        <v/>
      </c>
      <c r="K331" s="27">
        <f>IF(Inserimento!N331="","",Inserimento!N331)</f>
        <v/>
      </c>
      <c r="L331" s="27">
        <f>IF(Inserimento!O331="","",Inserimento!O331)</f>
        <v/>
      </c>
      <c r="M331" s="27">
        <f>IF(Inserimento!P331="","",Inserimento!P331)</f>
        <v/>
      </c>
      <c r="N331" s="27">
        <f>IF(A331="","",SUM(F331,G331,H331,I331,J331,K331,L331,M331))</f>
        <v/>
      </c>
      <c r="O331" s="27">
        <f>IF(E331="","",E331-N331)</f>
        <v/>
      </c>
      <c r="P331" s="28">
        <f>IF(E331=0,"",IF(E331="","",O331/E331))</f>
        <v/>
      </c>
      <c r="Q331" s="27">
        <f>IF(O331="","",O331*Inserimento!Q331)</f>
        <v/>
      </c>
      <c r="R331" s="27">
        <f>IF(1-Inserimento!J331=0,"",IF(N331="","",SUM(F331,H331,I331,J331,K331,L331,M331)/(1-Inserimento!J331)))</f>
        <v/>
      </c>
      <c r="S331" s="13">
        <f>IF(P331="","",IF(P331&gt;=Parametri!$C$29,"OK",IF(P331&gt;=Parametri!$C$30,"ATTENZIONE","CRITICO")))</f>
        <v/>
      </c>
      <c r="T331" s="29">
        <f>IF(Inserimento!T331="","",TODAY()-Inserimento!T331)</f>
        <v/>
      </c>
      <c r="U331" s="13">
        <f>IF(S331="","",IF(AND(S331="CRITICO",T331&gt;Parametri!$C$31),"RIORDINO",IF(T331&gt;Parametri!$C$31,"VERIFICA","")))</f>
        <v/>
      </c>
    </row>
    <row r="332" ht="18" customHeight="1">
      <c r="A332" s="8">
        <f>IF(Inserimento!A332="","",Inserimento!A332)</f>
        <v/>
      </c>
      <c r="B332" s="8">
        <f>IF(Inserimento!C332="","",Inserimento!C332)</f>
        <v/>
      </c>
      <c r="C332" s="8">
        <f>IF(Inserimento!D332="","",Inserimento!D332)</f>
        <v/>
      </c>
      <c r="D332" s="30">
        <f>IF(Inserimento!H332="","",Inserimento!H332)</f>
        <v/>
      </c>
      <c r="E332" s="30">
        <f>IF(Inserimento!H332="","",IF(Inserimento!I332="22%",Inserimento!H332/1.22,IF(Inserimento!I332="10%",Inserimento!H332/1.10,IF(Inserimento!I332="4%",Inserimento!H332/1.04,Inserimento!H332))))</f>
        <v/>
      </c>
      <c r="F332" s="30">
        <f>IF(Inserimento!G332="","",Inserimento!G332)</f>
        <v/>
      </c>
      <c r="G332" s="30">
        <f>IF(E332="","",E332*Inserimento!J332)</f>
        <v/>
      </c>
      <c r="H332" s="30">
        <f>IF(Inserimento!K332="","",Inserimento!K332)</f>
        <v/>
      </c>
      <c r="I332" s="30">
        <f>IF(Inserimento!L332="","",Inserimento!L332)</f>
        <v/>
      </c>
      <c r="J332" s="30">
        <f>IF(Inserimento!M332="","",Inserimento!M332)</f>
        <v/>
      </c>
      <c r="K332" s="30">
        <f>IF(Inserimento!N332="","",Inserimento!N332)</f>
        <v/>
      </c>
      <c r="L332" s="30">
        <f>IF(Inserimento!O332="","",Inserimento!O332)</f>
        <v/>
      </c>
      <c r="M332" s="30">
        <f>IF(Inserimento!P332="","",Inserimento!P332)</f>
        <v/>
      </c>
      <c r="N332" s="30">
        <f>IF(A332="","",SUM(F332,G332,H332,I332,J332,K332,L332,M332))</f>
        <v/>
      </c>
      <c r="O332" s="30">
        <f>IF(E332="","",E332-N332)</f>
        <v/>
      </c>
      <c r="P332" s="31">
        <f>IF(E332=0,"",IF(E332="","",O332/E332))</f>
        <v/>
      </c>
      <c r="Q332" s="30">
        <f>IF(O332="","",O332*Inserimento!Q332)</f>
        <v/>
      </c>
      <c r="R332" s="30">
        <f>IF(1-Inserimento!J332=0,"",IF(N332="","",SUM(F332,H332,I332,J332,K332,L332,M332)/(1-Inserimento!J332)))</f>
        <v/>
      </c>
      <c r="S332" s="8">
        <f>IF(P332="","",IF(P332&gt;=Parametri!$C$29,"OK",IF(P332&gt;=Parametri!$C$30,"ATTENZIONE","CRITICO")))</f>
        <v/>
      </c>
      <c r="T332" s="32">
        <f>IF(Inserimento!T332="","",TODAY()-Inserimento!T332)</f>
        <v/>
      </c>
      <c r="U332" s="8">
        <f>IF(S332="","",IF(AND(S332="CRITICO",T332&gt;Parametri!$C$31),"RIORDINO",IF(T332&gt;Parametri!$C$31,"VERIFICA","")))</f>
        <v/>
      </c>
    </row>
    <row r="333" ht="18" customHeight="1">
      <c r="A333" s="13">
        <f>IF(Inserimento!A333="","",Inserimento!A333)</f>
        <v/>
      </c>
      <c r="B333" s="13">
        <f>IF(Inserimento!C333="","",Inserimento!C333)</f>
        <v/>
      </c>
      <c r="C333" s="13">
        <f>IF(Inserimento!D333="","",Inserimento!D333)</f>
        <v/>
      </c>
      <c r="D333" s="27">
        <f>IF(Inserimento!H333="","",Inserimento!H333)</f>
        <v/>
      </c>
      <c r="E333" s="27">
        <f>IF(Inserimento!H333="","",IF(Inserimento!I333="22%",Inserimento!H333/1.22,IF(Inserimento!I333="10%",Inserimento!H333/1.10,IF(Inserimento!I333="4%",Inserimento!H333/1.04,Inserimento!H333))))</f>
        <v/>
      </c>
      <c r="F333" s="27">
        <f>IF(Inserimento!G333="","",Inserimento!G333)</f>
        <v/>
      </c>
      <c r="G333" s="27">
        <f>IF(E333="","",E333*Inserimento!J333)</f>
        <v/>
      </c>
      <c r="H333" s="27">
        <f>IF(Inserimento!K333="","",Inserimento!K333)</f>
        <v/>
      </c>
      <c r="I333" s="27">
        <f>IF(Inserimento!L333="","",Inserimento!L333)</f>
        <v/>
      </c>
      <c r="J333" s="27">
        <f>IF(Inserimento!M333="","",Inserimento!M333)</f>
        <v/>
      </c>
      <c r="K333" s="27">
        <f>IF(Inserimento!N333="","",Inserimento!N333)</f>
        <v/>
      </c>
      <c r="L333" s="27">
        <f>IF(Inserimento!O333="","",Inserimento!O333)</f>
        <v/>
      </c>
      <c r="M333" s="27">
        <f>IF(Inserimento!P333="","",Inserimento!P333)</f>
        <v/>
      </c>
      <c r="N333" s="27">
        <f>IF(A333="","",SUM(F333,G333,H333,I333,J333,K333,L333,M333))</f>
        <v/>
      </c>
      <c r="O333" s="27">
        <f>IF(E333="","",E333-N333)</f>
        <v/>
      </c>
      <c r="P333" s="28">
        <f>IF(E333=0,"",IF(E333="","",O333/E333))</f>
        <v/>
      </c>
      <c r="Q333" s="27">
        <f>IF(O333="","",O333*Inserimento!Q333)</f>
        <v/>
      </c>
      <c r="R333" s="27">
        <f>IF(1-Inserimento!J333=0,"",IF(N333="","",SUM(F333,H333,I333,J333,K333,L333,M333)/(1-Inserimento!J333)))</f>
        <v/>
      </c>
      <c r="S333" s="13">
        <f>IF(P333="","",IF(P333&gt;=Parametri!$C$29,"OK",IF(P333&gt;=Parametri!$C$30,"ATTENZIONE","CRITICO")))</f>
        <v/>
      </c>
      <c r="T333" s="29">
        <f>IF(Inserimento!T333="","",TODAY()-Inserimento!T333)</f>
        <v/>
      </c>
      <c r="U333" s="13">
        <f>IF(S333="","",IF(AND(S333="CRITICO",T333&gt;Parametri!$C$31),"RIORDINO",IF(T333&gt;Parametri!$C$31,"VERIFICA","")))</f>
        <v/>
      </c>
    </row>
    <row r="334" ht="18" customHeight="1">
      <c r="A334" s="8">
        <f>IF(Inserimento!A334="","",Inserimento!A334)</f>
        <v/>
      </c>
      <c r="B334" s="8">
        <f>IF(Inserimento!C334="","",Inserimento!C334)</f>
        <v/>
      </c>
      <c r="C334" s="8">
        <f>IF(Inserimento!D334="","",Inserimento!D334)</f>
        <v/>
      </c>
      <c r="D334" s="30">
        <f>IF(Inserimento!H334="","",Inserimento!H334)</f>
        <v/>
      </c>
      <c r="E334" s="30">
        <f>IF(Inserimento!H334="","",IF(Inserimento!I334="22%",Inserimento!H334/1.22,IF(Inserimento!I334="10%",Inserimento!H334/1.10,IF(Inserimento!I334="4%",Inserimento!H334/1.04,Inserimento!H334))))</f>
        <v/>
      </c>
      <c r="F334" s="30">
        <f>IF(Inserimento!G334="","",Inserimento!G334)</f>
        <v/>
      </c>
      <c r="G334" s="30">
        <f>IF(E334="","",E334*Inserimento!J334)</f>
        <v/>
      </c>
      <c r="H334" s="30">
        <f>IF(Inserimento!K334="","",Inserimento!K334)</f>
        <v/>
      </c>
      <c r="I334" s="30">
        <f>IF(Inserimento!L334="","",Inserimento!L334)</f>
        <v/>
      </c>
      <c r="J334" s="30">
        <f>IF(Inserimento!M334="","",Inserimento!M334)</f>
        <v/>
      </c>
      <c r="K334" s="30">
        <f>IF(Inserimento!N334="","",Inserimento!N334)</f>
        <v/>
      </c>
      <c r="L334" s="30">
        <f>IF(Inserimento!O334="","",Inserimento!O334)</f>
        <v/>
      </c>
      <c r="M334" s="30">
        <f>IF(Inserimento!P334="","",Inserimento!P334)</f>
        <v/>
      </c>
      <c r="N334" s="30">
        <f>IF(A334="","",SUM(F334,G334,H334,I334,J334,K334,L334,M334))</f>
        <v/>
      </c>
      <c r="O334" s="30">
        <f>IF(E334="","",E334-N334)</f>
        <v/>
      </c>
      <c r="P334" s="31">
        <f>IF(E334=0,"",IF(E334="","",O334/E334))</f>
        <v/>
      </c>
      <c r="Q334" s="30">
        <f>IF(O334="","",O334*Inserimento!Q334)</f>
        <v/>
      </c>
      <c r="R334" s="30">
        <f>IF(1-Inserimento!J334=0,"",IF(N334="","",SUM(F334,H334,I334,J334,K334,L334,M334)/(1-Inserimento!J334)))</f>
        <v/>
      </c>
      <c r="S334" s="8">
        <f>IF(P334="","",IF(P334&gt;=Parametri!$C$29,"OK",IF(P334&gt;=Parametri!$C$30,"ATTENZIONE","CRITICO")))</f>
        <v/>
      </c>
      <c r="T334" s="32">
        <f>IF(Inserimento!T334="","",TODAY()-Inserimento!T334)</f>
        <v/>
      </c>
      <c r="U334" s="8">
        <f>IF(S334="","",IF(AND(S334="CRITICO",T334&gt;Parametri!$C$31),"RIORDINO",IF(T334&gt;Parametri!$C$31,"VERIFICA","")))</f>
        <v/>
      </c>
    </row>
    <row r="335" ht="18" customHeight="1">
      <c r="A335" s="13">
        <f>IF(Inserimento!A335="","",Inserimento!A335)</f>
        <v/>
      </c>
      <c r="B335" s="13">
        <f>IF(Inserimento!C335="","",Inserimento!C335)</f>
        <v/>
      </c>
      <c r="C335" s="13">
        <f>IF(Inserimento!D335="","",Inserimento!D335)</f>
        <v/>
      </c>
      <c r="D335" s="27">
        <f>IF(Inserimento!H335="","",Inserimento!H335)</f>
        <v/>
      </c>
      <c r="E335" s="27">
        <f>IF(Inserimento!H335="","",IF(Inserimento!I335="22%",Inserimento!H335/1.22,IF(Inserimento!I335="10%",Inserimento!H335/1.10,IF(Inserimento!I335="4%",Inserimento!H335/1.04,Inserimento!H335))))</f>
        <v/>
      </c>
      <c r="F335" s="27">
        <f>IF(Inserimento!G335="","",Inserimento!G335)</f>
        <v/>
      </c>
      <c r="G335" s="27">
        <f>IF(E335="","",E335*Inserimento!J335)</f>
        <v/>
      </c>
      <c r="H335" s="27">
        <f>IF(Inserimento!K335="","",Inserimento!K335)</f>
        <v/>
      </c>
      <c r="I335" s="27">
        <f>IF(Inserimento!L335="","",Inserimento!L335)</f>
        <v/>
      </c>
      <c r="J335" s="27">
        <f>IF(Inserimento!M335="","",Inserimento!M335)</f>
        <v/>
      </c>
      <c r="K335" s="27">
        <f>IF(Inserimento!N335="","",Inserimento!N335)</f>
        <v/>
      </c>
      <c r="L335" s="27">
        <f>IF(Inserimento!O335="","",Inserimento!O335)</f>
        <v/>
      </c>
      <c r="M335" s="27">
        <f>IF(Inserimento!P335="","",Inserimento!P335)</f>
        <v/>
      </c>
      <c r="N335" s="27">
        <f>IF(A335="","",SUM(F335,G335,H335,I335,J335,K335,L335,M335))</f>
        <v/>
      </c>
      <c r="O335" s="27">
        <f>IF(E335="","",E335-N335)</f>
        <v/>
      </c>
      <c r="P335" s="28">
        <f>IF(E335=0,"",IF(E335="","",O335/E335))</f>
        <v/>
      </c>
      <c r="Q335" s="27">
        <f>IF(O335="","",O335*Inserimento!Q335)</f>
        <v/>
      </c>
      <c r="R335" s="27">
        <f>IF(1-Inserimento!J335=0,"",IF(N335="","",SUM(F335,H335,I335,J335,K335,L335,M335)/(1-Inserimento!J335)))</f>
        <v/>
      </c>
      <c r="S335" s="13">
        <f>IF(P335="","",IF(P335&gt;=Parametri!$C$29,"OK",IF(P335&gt;=Parametri!$C$30,"ATTENZIONE","CRITICO")))</f>
        <v/>
      </c>
      <c r="T335" s="29">
        <f>IF(Inserimento!T335="","",TODAY()-Inserimento!T335)</f>
        <v/>
      </c>
      <c r="U335" s="13">
        <f>IF(S335="","",IF(AND(S335="CRITICO",T335&gt;Parametri!$C$31),"RIORDINO",IF(T335&gt;Parametri!$C$31,"VERIFICA","")))</f>
        <v/>
      </c>
    </row>
    <row r="336" ht="18" customHeight="1">
      <c r="A336" s="8">
        <f>IF(Inserimento!A336="","",Inserimento!A336)</f>
        <v/>
      </c>
      <c r="B336" s="8">
        <f>IF(Inserimento!C336="","",Inserimento!C336)</f>
        <v/>
      </c>
      <c r="C336" s="8">
        <f>IF(Inserimento!D336="","",Inserimento!D336)</f>
        <v/>
      </c>
      <c r="D336" s="30">
        <f>IF(Inserimento!H336="","",Inserimento!H336)</f>
        <v/>
      </c>
      <c r="E336" s="30">
        <f>IF(Inserimento!H336="","",IF(Inserimento!I336="22%",Inserimento!H336/1.22,IF(Inserimento!I336="10%",Inserimento!H336/1.10,IF(Inserimento!I336="4%",Inserimento!H336/1.04,Inserimento!H336))))</f>
        <v/>
      </c>
      <c r="F336" s="30">
        <f>IF(Inserimento!G336="","",Inserimento!G336)</f>
        <v/>
      </c>
      <c r="G336" s="30">
        <f>IF(E336="","",E336*Inserimento!J336)</f>
        <v/>
      </c>
      <c r="H336" s="30">
        <f>IF(Inserimento!K336="","",Inserimento!K336)</f>
        <v/>
      </c>
      <c r="I336" s="30">
        <f>IF(Inserimento!L336="","",Inserimento!L336)</f>
        <v/>
      </c>
      <c r="J336" s="30">
        <f>IF(Inserimento!M336="","",Inserimento!M336)</f>
        <v/>
      </c>
      <c r="K336" s="30">
        <f>IF(Inserimento!N336="","",Inserimento!N336)</f>
        <v/>
      </c>
      <c r="L336" s="30">
        <f>IF(Inserimento!O336="","",Inserimento!O336)</f>
        <v/>
      </c>
      <c r="M336" s="30">
        <f>IF(Inserimento!P336="","",Inserimento!P336)</f>
        <v/>
      </c>
      <c r="N336" s="30">
        <f>IF(A336="","",SUM(F336,G336,H336,I336,J336,K336,L336,M336))</f>
        <v/>
      </c>
      <c r="O336" s="30">
        <f>IF(E336="","",E336-N336)</f>
        <v/>
      </c>
      <c r="P336" s="31">
        <f>IF(E336=0,"",IF(E336="","",O336/E336))</f>
        <v/>
      </c>
      <c r="Q336" s="30">
        <f>IF(O336="","",O336*Inserimento!Q336)</f>
        <v/>
      </c>
      <c r="R336" s="30">
        <f>IF(1-Inserimento!J336=0,"",IF(N336="","",SUM(F336,H336,I336,J336,K336,L336,M336)/(1-Inserimento!J336)))</f>
        <v/>
      </c>
      <c r="S336" s="8">
        <f>IF(P336="","",IF(P336&gt;=Parametri!$C$29,"OK",IF(P336&gt;=Parametri!$C$30,"ATTENZIONE","CRITICO")))</f>
        <v/>
      </c>
      <c r="T336" s="32">
        <f>IF(Inserimento!T336="","",TODAY()-Inserimento!T336)</f>
        <v/>
      </c>
      <c r="U336" s="8">
        <f>IF(S336="","",IF(AND(S336="CRITICO",T336&gt;Parametri!$C$31),"RIORDINO",IF(T336&gt;Parametri!$C$31,"VERIFICA","")))</f>
        <v/>
      </c>
    </row>
    <row r="337" ht="18" customHeight="1">
      <c r="A337" s="13">
        <f>IF(Inserimento!A337="","",Inserimento!A337)</f>
        <v/>
      </c>
      <c r="B337" s="13">
        <f>IF(Inserimento!C337="","",Inserimento!C337)</f>
        <v/>
      </c>
      <c r="C337" s="13">
        <f>IF(Inserimento!D337="","",Inserimento!D337)</f>
        <v/>
      </c>
      <c r="D337" s="27">
        <f>IF(Inserimento!H337="","",Inserimento!H337)</f>
        <v/>
      </c>
      <c r="E337" s="27">
        <f>IF(Inserimento!H337="","",IF(Inserimento!I337="22%",Inserimento!H337/1.22,IF(Inserimento!I337="10%",Inserimento!H337/1.10,IF(Inserimento!I337="4%",Inserimento!H337/1.04,Inserimento!H337))))</f>
        <v/>
      </c>
      <c r="F337" s="27">
        <f>IF(Inserimento!G337="","",Inserimento!G337)</f>
        <v/>
      </c>
      <c r="G337" s="27">
        <f>IF(E337="","",E337*Inserimento!J337)</f>
        <v/>
      </c>
      <c r="H337" s="27">
        <f>IF(Inserimento!K337="","",Inserimento!K337)</f>
        <v/>
      </c>
      <c r="I337" s="27">
        <f>IF(Inserimento!L337="","",Inserimento!L337)</f>
        <v/>
      </c>
      <c r="J337" s="27">
        <f>IF(Inserimento!M337="","",Inserimento!M337)</f>
        <v/>
      </c>
      <c r="K337" s="27">
        <f>IF(Inserimento!N337="","",Inserimento!N337)</f>
        <v/>
      </c>
      <c r="L337" s="27">
        <f>IF(Inserimento!O337="","",Inserimento!O337)</f>
        <v/>
      </c>
      <c r="M337" s="27">
        <f>IF(Inserimento!P337="","",Inserimento!P337)</f>
        <v/>
      </c>
      <c r="N337" s="27">
        <f>IF(A337="","",SUM(F337,G337,H337,I337,J337,K337,L337,M337))</f>
        <v/>
      </c>
      <c r="O337" s="27">
        <f>IF(E337="","",E337-N337)</f>
        <v/>
      </c>
      <c r="P337" s="28">
        <f>IF(E337=0,"",IF(E337="","",O337/E337))</f>
        <v/>
      </c>
      <c r="Q337" s="27">
        <f>IF(O337="","",O337*Inserimento!Q337)</f>
        <v/>
      </c>
      <c r="R337" s="27">
        <f>IF(1-Inserimento!J337=0,"",IF(N337="","",SUM(F337,H337,I337,J337,K337,L337,M337)/(1-Inserimento!J337)))</f>
        <v/>
      </c>
      <c r="S337" s="13">
        <f>IF(P337="","",IF(P337&gt;=Parametri!$C$29,"OK",IF(P337&gt;=Parametri!$C$30,"ATTENZIONE","CRITICO")))</f>
        <v/>
      </c>
      <c r="T337" s="29">
        <f>IF(Inserimento!T337="","",TODAY()-Inserimento!T337)</f>
        <v/>
      </c>
      <c r="U337" s="13">
        <f>IF(S337="","",IF(AND(S337="CRITICO",T337&gt;Parametri!$C$31),"RIORDINO",IF(T337&gt;Parametri!$C$31,"VERIFICA","")))</f>
        <v/>
      </c>
    </row>
    <row r="338" ht="18" customHeight="1">
      <c r="A338" s="8">
        <f>IF(Inserimento!A338="","",Inserimento!A338)</f>
        <v/>
      </c>
      <c r="B338" s="8">
        <f>IF(Inserimento!C338="","",Inserimento!C338)</f>
        <v/>
      </c>
      <c r="C338" s="8">
        <f>IF(Inserimento!D338="","",Inserimento!D338)</f>
        <v/>
      </c>
      <c r="D338" s="30">
        <f>IF(Inserimento!H338="","",Inserimento!H338)</f>
        <v/>
      </c>
      <c r="E338" s="30">
        <f>IF(Inserimento!H338="","",IF(Inserimento!I338="22%",Inserimento!H338/1.22,IF(Inserimento!I338="10%",Inserimento!H338/1.10,IF(Inserimento!I338="4%",Inserimento!H338/1.04,Inserimento!H338))))</f>
        <v/>
      </c>
      <c r="F338" s="30">
        <f>IF(Inserimento!G338="","",Inserimento!G338)</f>
        <v/>
      </c>
      <c r="G338" s="30">
        <f>IF(E338="","",E338*Inserimento!J338)</f>
        <v/>
      </c>
      <c r="H338" s="30">
        <f>IF(Inserimento!K338="","",Inserimento!K338)</f>
        <v/>
      </c>
      <c r="I338" s="30">
        <f>IF(Inserimento!L338="","",Inserimento!L338)</f>
        <v/>
      </c>
      <c r="J338" s="30">
        <f>IF(Inserimento!M338="","",Inserimento!M338)</f>
        <v/>
      </c>
      <c r="K338" s="30">
        <f>IF(Inserimento!N338="","",Inserimento!N338)</f>
        <v/>
      </c>
      <c r="L338" s="30">
        <f>IF(Inserimento!O338="","",Inserimento!O338)</f>
        <v/>
      </c>
      <c r="M338" s="30">
        <f>IF(Inserimento!P338="","",Inserimento!P338)</f>
        <v/>
      </c>
      <c r="N338" s="30">
        <f>IF(A338="","",SUM(F338,G338,H338,I338,J338,K338,L338,M338))</f>
        <v/>
      </c>
      <c r="O338" s="30">
        <f>IF(E338="","",E338-N338)</f>
        <v/>
      </c>
      <c r="P338" s="31">
        <f>IF(E338=0,"",IF(E338="","",O338/E338))</f>
        <v/>
      </c>
      <c r="Q338" s="30">
        <f>IF(O338="","",O338*Inserimento!Q338)</f>
        <v/>
      </c>
      <c r="R338" s="30">
        <f>IF(1-Inserimento!J338=0,"",IF(N338="","",SUM(F338,H338,I338,J338,K338,L338,M338)/(1-Inserimento!J338)))</f>
        <v/>
      </c>
      <c r="S338" s="8">
        <f>IF(P338="","",IF(P338&gt;=Parametri!$C$29,"OK",IF(P338&gt;=Parametri!$C$30,"ATTENZIONE","CRITICO")))</f>
        <v/>
      </c>
      <c r="T338" s="32">
        <f>IF(Inserimento!T338="","",TODAY()-Inserimento!T338)</f>
        <v/>
      </c>
      <c r="U338" s="8">
        <f>IF(S338="","",IF(AND(S338="CRITICO",T338&gt;Parametri!$C$31),"RIORDINO",IF(T338&gt;Parametri!$C$31,"VERIFICA","")))</f>
        <v/>
      </c>
    </row>
    <row r="339" ht="18" customHeight="1">
      <c r="A339" s="13">
        <f>IF(Inserimento!A339="","",Inserimento!A339)</f>
        <v/>
      </c>
      <c r="B339" s="13">
        <f>IF(Inserimento!C339="","",Inserimento!C339)</f>
        <v/>
      </c>
      <c r="C339" s="13">
        <f>IF(Inserimento!D339="","",Inserimento!D339)</f>
        <v/>
      </c>
      <c r="D339" s="27">
        <f>IF(Inserimento!H339="","",Inserimento!H339)</f>
        <v/>
      </c>
      <c r="E339" s="27">
        <f>IF(Inserimento!H339="","",IF(Inserimento!I339="22%",Inserimento!H339/1.22,IF(Inserimento!I339="10%",Inserimento!H339/1.10,IF(Inserimento!I339="4%",Inserimento!H339/1.04,Inserimento!H339))))</f>
        <v/>
      </c>
      <c r="F339" s="27">
        <f>IF(Inserimento!G339="","",Inserimento!G339)</f>
        <v/>
      </c>
      <c r="G339" s="27">
        <f>IF(E339="","",E339*Inserimento!J339)</f>
        <v/>
      </c>
      <c r="H339" s="27">
        <f>IF(Inserimento!K339="","",Inserimento!K339)</f>
        <v/>
      </c>
      <c r="I339" s="27">
        <f>IF(Inserimento!L339="","",Inserimento!L339)</f>
        <v/>
      </c>
      <c r="J339" s="27">
        <f>IF(Inserimento!M339="","",Inserimento!M339)</f>
        <v/>
      </c>
      <c r="K339" s="27">
        <f>IF(Inserimento!N339="","",Inserimento!N339)</f>
        <v/>
      </c>
      <c r="L339" s="27">
        <f>IF(Inserimento!O339="","",Inserimento!O339)</f>
        <v/>
      </c>
      <c r="M339" s="27">
        <f>IF(Inserimento!P339="","",Inserimento!P339)</f>
        <v/>
      </c>
      <c r="N339" s="27">
        <f>IF(A339="","",SUM(F339,G339,H339,I339,J339,K339,L339,M339))</f>
        <v/>
      </c>
      <c r="O339" s="27">
        <f>IF(E339="","",E339-N339)</f>
        <v/>
      </c>
      <c r="P339" s="28">
        <f>IF(E339=0,"",IF(E339="","",O339/E339))</f>
        <v/>
      </c>
      <c r="Q339" s="27">
        <f>IF(O339="","",O339*Inserimento!Q339)</f>
        <v/>
      </c>
      <c r="R339" s="27">
        <f>IF(1-Inserimento!J339=0,"",IF(N339="","",SUM(F339,H339,I339,J339,K339,L339,M339)/(1-Inserimento!J339)))</f>
        <v/>
      </c>
      <c r="S339" s="13">
        <f>IF(P339="","",IF(P339&gt;=Parametri!$C$29,"OK",IF(P339&gt;=Parametri!$C$30,"ATTENZIONE","CRITICO")))</f>
        <v/>
      </c>
      <c r="T339" s="29">
        <f>IF(Inserimento!T339="","",TODAY()-Inserimento!T339)</f>
        <v/>
      </c>
      <c r="U339" s="13">
        <f>IF(S339="","",IF(AND(S339="CRITICO",T339&gt;Parametri!$C$31),"RIORDINO",IF(T339&gt;Parametri!$C$31,"VERIFICA","")))</f>
        <v/>
      </c>
    </row>
    <row r="340" ht="18" customHeight="1">
      <c r="A340" s="8">
        <f>IF(Inserimento!A340="","",Inserimento!A340)</f>
        <v/>
      </c>
      <c r="B340" s="8">
        <f>IF(Inserimento!C340="","",Inserimento!C340)</f>
        <v/>
      </c>
      <c r="C340" s="8">
        <f>IF(Inserimento!D340="","",Inserimento!D340)</f>
        <v/>
      </c>
      <c r="D340" s="30">
        <f>IF(Inserimento!H340="","",Inserimento!H340)</f>
        <v/>
      </c>
      <c r="E340" s="30">
        <f>IF(Inserimento!H340="","",IF(Inserimento!I340="22%",Inserimento!H340/1.22,IF(Inserimento!I340="10%",Inserimento!H340/1.10,IF(Inserimento!I340="4%",Inserimento!H340/1.04,Inserimento!H340))))</f>
        <v/>
      </c>
      <c r="F340" s="30">
        <f>IF(Inserimento!G340="","",Inserimento!G340)</f>
        <v/>
      </c>
      <c r="G340" s="30">
        <f>IF(E340="","",E340*Inserimento!J340)</f>
        <v/>
      </c>
      <c r="H340" s="30">
        <f>IF(Inserimento!K340="","",Inserimento!K340)</f>
        <v/>
      </c>
      <c r="I340" s="30">
        <f>IF(Inserimento!L340="","",Inserimento!L340)</f>
        <v/>
      </c>
      <c r="J340" s="30">
        <f>IF(Inserimento!M340="","",Inserimento!M340)</f>
        <v/>
      </c>
      <c r="K340" s="30">
        <f>IF(Inserimento!N340="","",Inserimento!N340)</f>
        <v/>
      </c>
      <c r="L340" s="30">
        <f>IF(Inserimento!O340="","",Inserimento!O340)</f>
        <v/>
      </c>
      <c r="M340" s="30">
        <f>IF(Inserimento!P340="","",Inserimento!P340)</f>
        <v/>
      </c>
      <c r="N340" s="30">
        <f>IF(A340="","",SUM(F340,G340,H340,I340,J340,K340,L340,M340))</f>
        <v/>
      </c>
      <c r="O340" s="30">
        <f>IF(E340="","",E340-N340)</f>
        <v/>
      </c>
      <c r="P340" s="31">
        <f>IF(E340=0,"",IF(E340="","",O340/E340))</f>
        <v/>
      </c>
      <c r="Q340" s="30">
        <f>IF(O340="","",O340*Inserimento!Q340)</f>
        <v/>
      </c>
      <c r="R340" s="30">
        <f>IF(1-Inserimento!J340=0,"",IF(N340="","",SUM(F340,H340,I340,J340,K340,L340,M340)/(1-Inserimento!J340)))</f>
        <v/>
      </c>
      <c r="S340" s="8">
        <f>IF(P340="","",IF(P340&gt;=Parametri!$C$29,"OK",IF(P340&gt;=Parametri!$C$30,"ATTENZIONE","CRITICO")))</f>
        <v/>
      </c>
      <c r="T340" s="32">
        <f>IF(Inserimento!T340="","",TODAY()-Inserimento!T340)</f>
        <v/>
      </c>
      <c r="U340" s="8">
        <f>IF(S340="","",IF(AND(S340="CRITICO",T340&gt;Parametri!$C$31),"RIORDINO",IF(T340&gt;Parametri!$C$31,"VERIFICA","")))</f>
        <v/>
      </c>
    </row>
    <row r="341" ht="18" customHeight="1">
      <c r="A341" s="13">
        <f>IF(Inserimento!A341="","",Inserimento!A341)</f>
        <v/>
      </c>
      <c r="B341" s="13">
        <f>IF(Inserimento!C341="","",Inserimento!C341)</f>
        <v/>
      </c>
      <c r="C341" s="13">
        <f>IF(Inserimento!D341="","",Inserimento!D341)</f>
        <v/>
      </c>
      <c r="D341" s="27">
        <f>IF(Inserimento!H341="","",Inserimento!H341)</f>
        <v/>
      </c>
      <c r="E341" s="27">
        <f>IF(Inserimento!H341="","",IF(Inserimento!I341="22%",Inserimento!H341/1.22,IF(Inserimento!I341="10%",Inserimento!H341/1.10,IF(Inserimento!I341="4%",Inserimento!H341/1.04,Inserimento!H341))))</f>
        <v/>
      </c>
      <c r="F341" s="27">
        <f>IF(Inserimento!G341="","",Inserimento!G341)</f>
        <v/>
      </c>
      <c r="G341" s="27">
        <f>IF(E341="","",E341*Inserimento!J341)</f>
        <v/>
      </c>
      <c r="H341" s="27">
        <f>IF(Inserimento!K341="","",Inserimento!K341)</f>
        <v/>
      </c>
      <c r="I341" s="27">
        <f>IF(Inserimento!L341="","",Inserimento!L341)</f>
        <v/>
      </c>
      <c r="J341" s="27">
        <f>IF(Inserimento!M341="","",Inserimento!M341)</f>
        <v/>
      </c>
      <c r="K341" s="27">
        <f>IF(Inserimento!N341="","",Inserimento!N341)</f>
        <v/>
      </c>
      <c r="L341" s="27">
        <f>IF(Inserimento!O341="","",Inserimento!O341)</f>
        <v/>
      </c>
      <c r="M341" s="27">
        <f>IF(Inserimento!P341="","",Inserimento!P341)</f>
        <v/>
      </c>
      <c r="N341" s="27">
        <f>IF(A341="","",SUM(F341,G341,H341,I341,J341,K341,L341,M341))</f>
        <v/>
      </c>
      <c r="O341" s="27">
        <f>IF(E341="","",E341-N341)</f>
        <v/>
      </c>
      <c r="P341" s="28">
        <f>IF(E341=0,"",IF(E341="","",O341/E341))</f>
        <v/>
      </c>
      <c r="Q341" s="27">
        <f>IF(O341="","",O341*Inserimento!Q341)</f>
        <v/>
      </c>
      <c r="R341" s="27">
        <f>IF(1-Inserimento!J341=0,"",IF(N341="","",SUM(F341,H341,I341,J341,K341,L341,M341)/(1-Inserimento!J341)))</f>
        <v/>
      </c>
      <c r="S341" s="13">
        <f>IF(P341="","",IF(P341&gt;=Parametri!$C$29,"OK",IF(P341&gt;=Parametri!$C$30,"ATTENZIONE","CRITICO")))</f>
        <v/>
      </c>
      <c r="T341" s="29">
        <f>IF(Inserimento!T341="","",TODAY()-Inserimento!T341)</f>
        <v/>
      </c>
      <c r="U341" s="13">
        <f>IF(S341="","",IF(AND(S341="CRITICO",T341&gt;Parametri!$C$31),"RIORDINO",IF(T341&gt;Parametri!$C$31,"VERIFICA","")))</f>
        <v/>
      </c>
    </row>
    <row r="342" ht="18" customHeight="1">
      <c r="A342" s="8">
        <f>IF(Inserimento!A342="","",Inserimento!A342)</f>
        <v/>
      </c>
      <c r="B342" s="8">
        <f>IF(Inserimento!C342="","",Inserimento!C342)</f>
        <v/>
      </c>
      <c r="C342" s="8">
        <f>IF(Inserimento!D342="","",Inserimento!D342)</f>
        <v/>
      </c>
      <c r="D342" s="30">
        <f>IF(Inserimento!H342="","",Inserimento!H342)</f>
        <v/>
      </c>
      <c r="E342" s="30">
        <f>IF(Inserimento!H342="","",IF(Inserimento!I342="22%",Inserimento!H342/1.22,IF(Inserimento!I342="10%",Inserimento!H342/1.10,IF(Inserimento!I342="4%",Inserimento!H342/1.04,Inserimento!H342))))</f>
        <v/>
      </c>
      <c r="F342" s="30">
        <f>IF(Inserimento!G342="","",Inserimento!G342)</f>
        <v/>
      </c>
      <c r="G342" s="30">
        <f>IF(E342="","",E342*Inserimento!J342)</f>
        <v/>
      </c>
      <c r="H342" s="30">
        <f>IF(Inserimento!K342="","",Inserimento!K342)</f>
        <v/>
      </c>
      <c r="I342" s="30">
        <f>IF(Inserimento!L342="","",Inserimento!L342)</f>
        <v/>
      </c>
      <c r="J342" s="30">
        <f>IF(Inserimento!M342="","",Inserimento!M342)</f>
        <v/>
      </c>
      <c r="K342" s="30">
        <f>IF(Inserimento!N342="","",Inserimento!N342)</f>
        <v/>
      </c>
      <c r="L342" s="30">
        <f>IF(Inserimento!O342="","",Inserimento!O342)</f>
        <v/>
      </c>
      <c r="M342" s="30">
        <f>IF(Inserimento!P342="","",Inserimento!P342)</f>
        <v/>
      </c>
      <c r="N342" s="30">
        <f>IF(A342="","",SUM(F342,G342,H342,I342,J342,K342,L342,M342))</f>
        <v/>
      </c>
      <c r="O342" s="30">
        <f>IF(E342="","",E342-N342)</f>
        <v/>
      </c>
      <c r="P342" s="31">
        <f>IF(E342=0,"",IF(E342="","",O342/E342))</f>
        <v/>
      </c>
      <c r="Q342" s="30">
        <f>IF(O342="","",O342*Inserimento!Q342)</f>
        <v/>
      </c>
      <c r="R342" s="30">
        <f>IF(1-Inserimento!J342=0,"",IF(N342="","",SUM(F342,H342,I342,J342,K342,L342,M342)/(1-Inserimento!J342)))</f>
        <v/>
      </c>
      <c r="S342" s="8">
        <f>IF(P342="","",IF(P342&gt;=Parametri!$C$29,"OK",IF(P342&gt;=Parametri!$C$30,"ATTENZIONE","CRITICO")))</f>
        <v/>
      </c>
      <c r="T342" s="32">
        <f>IF(Inserimento!T342="","",TODAY()-Inserimento!T342)</f>
        <v/>
      </c>
      <c r="U342" s="8">
        <f>IF(S342="","",IF(AND(S342="CRITICO",T342&gt;Parametri!$C$31),"RIORDINO",IF(T342&gt;Parametri!$C$31,"VERIFICA","")))</f>
        <v/>
      </c>
    </row>
    <row r="343" ht="18" customHeight="1">
      <c r="A343" s="13">
        <f>IF(Inserimento!A343="","",Inserimento!A343)</f>
        <v/>
      </c>
      <c r="B343" s="13">
        <f>IF(Inserimento!C343="","",Inserimento!C343)</f>
        <v/>
      </c>
      <c r="C343" s="13">
        <f>IF(Inserimento!D343="","",Inserimento!D343)</f>
        <v/>
      </c>
      <c r="D343" s="27">
        <f>IF(Inserimento!H343="","",Inserimento!H343)</f>
        <v/>
      </c>
      <c r="E343" s="27">
        <f>IF(Inserimento!H343="","",IF(Inserimento!I343="22%",Inserimento!H343/1.22,IF(Inserimento!I343="10%",Inserimento!H343/1.10,IF(Inserimento!I343="4%",Inserimento!H343/1.04,Inserimento!H343))))</f>
        <v/>
      </c>
      <c r="F343" s="27">
        <f>IF(Inserimento!G343="","",Inserimento!G343)</f>
        <v/>
      </c>
      <c r="G343" s="27">
        <f>IF(E343="","",E343*Inserimento!J343)</f>
        <v/>
      </c>
      <c r="H343" s="27">
        <f>IF(Inserimento!K343="","",Inserimento!K343)</f>
        <v/>
      </c>
      <c r="I343" s="27">
        <f>IF(Inserimento!L343="","",Inserimento!L343)</f>
        <v/>
      </c>
      <c r="J343" s="27">
        <f>IF(Inserimento!M343="","",Inserimento!M343)</f>
        <v/>
      </c>
      <c r="K343" s="27">
        <f>IF(Inserimento!N343="","",Inserimento!N343)</f>
        <v/>
      </c>
      <c r="L343" s="27">
        <f>IF(Inserimento!O343="","",Inserimento!O343)</f>
        <v/>
      </c>
      <c r="M343" s="27">
        <f>IF(Inserimento!P343="","",Inserimento!P343)</f>
        <v/>
      </c>
      <c r="N343" s="27">
        <f>IF(A343="","",SUM(F343,G343,H343,I343,J343,K343,L343,M343))</f>
        <v/>
      </c>
      <c r="O343" s="27">
        <f>IF(E343="","",E343-N343)</f>
        <v/>
      </c>
      <c r="P343" s="28">
        <f>IF(E343=0,"",IF(E343="","",O343/E343))</f>
        <v/>
      </c>
      <c r="Q343" s="27">
        <f>IF(O343="","",O343*Inserimento!Q343)</f>
        <v/>
      </c>
      <c r="R343" s="27">
        <f>IF(1-Inserimento!J343=0,"",IF(N343="","",SUM(F343,H343,I343,J343,K343,L343,M343)/(1-Inserimento!J343)))</f>
        <v/>
      </c>
      <c r="S343" s="13">
        <f>IF(P343="","",IF(P343&gt;=Parametri!$C$29,"OK",IF(P343&gt;=Parametri!$C$30,"ATTENZIONE","CRITICO")))</f>
        <v/>
      </c>
      <c r="T343" s="29">
        <f>IF(Inserimento!T343="","",TODAY()-Inserimento!T343)</f>
        <v/>
      </c>
      <c r="U343" s="13">
        <f>IF(S343="","",IF(AND(S343="CRITICO",T343&gt;Parametri!$C$31),"RIORDINO",IF(T343&gt;Parametri!$C$31,"VERIFICA","")))</f>
        <v/>
      </c>
    </row>
    <row r="344" ht="18" customHeight="1">
      <c r="A344" s="8">
        <f>IF(Inserimento!A344="","",Inserimento!A344)</f>
        <v/>
      </c>
      <c r="B344" s="8">
        <f>IF(Inserimento!C344="","",Inserimento!C344)</f>
        <v/>
      </c>
      <c r="C344" s="8">
        <f>IF(Inserimento!D344="","",Inserimento!D344)</f>
        <v/>
      </c>
      <c r="D344" s="30">
        <f>IF(Inserimento!H344="","",Inserimento!H344)</f>
        <v/>
      </c>
      <c r="E344" s="30">
        <f>IF(Inserimento!H344="","",IF(Inserimento!I344="22%",Inserimento!H344/1.22,IF(Inserimento!I344="10%",Inserimento!H344/1.10,IF(Inserimento!I344="4%",Inserimento!H344/1.04,Inserimento!H344))))</f>
        <v/>
      </c>
      <c r="F344" s="30">
        <f>IF(Inserimento!G344="","",Inserimento!G344)</f>
        <v/>
      </c>
      <c r="G344" s="30">
        <f>IF(E344="","",E344*Inserimento!J344)</f>
        <v/>
      </c>
      <c r="H344" s="30">
        <f>IF(Inserimento!K344="","",Inserimento!K344)</f>
        <v/>
      </c>
      <c r="I344" s="30">
        <f>IF(Inserimento!L344="","",Inserimento!L344)</f>
        <v/>
      </c>
      <c r="J344" s="30">
        <f>IF(Inserimento!M344="","",Inserimento!M344)</f>
        <v/>
      </c>
      <c r="K344" s="30">
        <f>IF(Inserimento!N344="","",Inserimento!N344)</f>
        <v/>
      </c>
      <c r="L344" s="30">
        <f>IF(Inserimento!O344="","",Inserimento!O344)</f>
        <v/>
      </c>
      <c r="M344" s="30">
        <f>IF(Inserimento!P344="","",Inserimento!P344)</f>
        <v/>
      </c>
      <c r="N344" s="30">
        <f>IF(A344="","",SUM(F344,G344,H344,I344,J344,K344,L344,M344))</f>
        <v/>
      </c>
      <c r="O344" s="30">
        <f>IF(E344="","",E344-N344)</f>
        <v/>
      </c>
      <c r="P344" s="31">
        <f>IF(E344=0,"",IF(E344="","",O344/E344))</f>
        <v/>
      </c>
      <c r="Q344" s="30">
        <f>IF(O344="","",O344*Inserimento!Q344)</f>
        <v/>
      </c>
      <c r="R344" s="30">
        <f>IF(1-Inserimento!J344=0,"",IF(N344="","",SUM(F344,H344,I344,J344,K344,L344,M344)/(1-Inserimento!J344)))</f>
        <v/>
      </c>
      <c r="S344" s="8">
        <f>IF(P344="","",IF(P344&gt;=Parametri!$C$29,"OK",IF(P344&gt;=Parametri!$C$30,"ATTENZIONE","CRITICO")))</f>
        <v/>
      </c>
      <c r="T344" s="32">
        <f>IF(Inserimento!T344="","",TODAY()-Inserimento!T344)</f>
        <v/>
      </c>
      <c r="U344" s="8">
        <f>IF(S344="","",IF(AND(S344="CRITICO",T344&gt;Parametri!$C$31),"RIORDINO",IF(T344&gt;Parametri!$C$31,"VERIFICA","")))</f>
        <v/>
      </c>
    </row>
    <row r="345" ht="18" customHeight="1">
      <c r="A345" s="13">
        <f>IF(Inserimento!A345="","",Inserimento!A345)</f>
        <v/>
      </c>
      <c r="B345" s="13">
        <f>IF(Inserimento!C345="","",Inserimento!C345)</f>
        <v/>
      </c>
      <c r="C345" s="13">
        <f>IF(Inserimento!D345="","",Inserimento!D345)</f>
        <v/>
      </c>
      <c r="D345" s="27">
        <f>IF(Inserimento!H345="","",Inserimento!H345)</f>
        <v/>
      </c>
      <c r="E345" s="27">
        <f>IF(Inserimento!H345="","",IF(Inserimento!I345="22%",Inserimento!H345/1.22,IF(Inserimento!I345="10%",Inserimento!H345/1.10,IF(Inserimento!I345="4%",Inserimento!H345/1.04,Inserimento!H345))))</f>
        <v/>
      </c>
      <c r="F345" s="27">
        <f>IF(Inserimento!G345="","",Inserimento!G345)</f>
        <v/>
      </c>
      <c r="G345" s="27">
        <f>IF(E345="","",E345*Inserimento!J345)</f>
        <v/>
      </c>
      <c r="H345" s="27">
        <f>IF(Inserimento!K345="","",Inserimento!K345)</f>
        <v/>
      </c>
      <c r="I345" s="27">
        <f>IF(Inserimento!L345="","",Inserimento!L345)</f>
        <v/>
      </c>
      <c r="J345" s="27">
        <f>IF(Inserimento!M345="","",Inserimento!M345)</f>
        <v/>
      </c>
      <c r="K345" s="27">
        <f>IF(Inserimento!N345="","",Inserimento!N345)</f>
        <v/>
      </c>
      <c r="L345" s="27">
        <f>IF(Inserimento!O345="","",Inserimento!O345)</f>
        <v/>
      </c>
      <c r="M345" s="27">
        <f>IF(Inserimento!P345="","",Inserimento!P345)</f>
        <v/>
      </c>
      <c r="N345" s="27">
        <f>IF(A345="","",SUM(F345,G345,H345,I345,J345,K345,L345,M345))</f>
        <v/>
      </c>
      <c r="O345" s="27">
        <f>IF(E345="","",E345-N345)</f>
        <v/>
      </c>
      <c r="P345" s="28">
        <f>IF(E345=0,"",IF(E345="","",O345/E345))</f>
        <v/>
      </c>
      <c r="Q345" s="27">
        <f>IF(O345="","",O345*Inserimento!Q345)</f>
        <v/>
      </c>
      <c r="R345" s="27">
        <f>IF(1-Inserimento!J345=0,"",IF(N345="","",SUM(F345,H345,I345,J345,K345,L345,M345)/(1-Inserimento!J345)))</f>
        <v/>
      </c>
      <c r="S345" s="13">
        <f>IF(P345="","",IF(P345&gt;=Parametri!$C$29,"OK",IF(P345&gt;=Parametri!$C$30,"ATTENZIONE","CRITICO")))</f>
        <v/>
      </c>
      <c r="T345" s="29">
        <f>IF(Inserimento!T345="","",TODAY()-Inserimento!T345)</f>
        <v/>
      </c>
      <c r="U345" s="13">
        <f>IF(S345="","",IF(AND(S345="CRITICO",T345&gt;Parametri!$C$31),"RIORDINO",IF(T345&gt;Parametri!$C$31,"VERIFICA","")))</f>
        <v/>
      </c>
    </row>
    <row r="346" ht="18" customHeight="1">
      <c r="A346" s="8">
        <f>IF(Inserimento!A346="","",Inserimento!A346)</f>
        <v/>
      </c>
      <c r="B346" s="8">
        <f>IF(Inserimento!C346="","",Inserimento!C346)</f>
        <v/>
      </c>
      <c r="C346" s="8">
        <f>IF(Inserimento!D346="","",Inserimento!D346)</f>
        <v/>
      </c>
      <c r="D346" s="30">
        <f>IF(Inserimento!H346="","",Inserimento!H346)</f>
        <v/>
      </c>
      <c r="E346" s="30">
        <f>IF(Inserimento!H346="","",IF(Inserimento!I346="22%",Inserimento!H346/1.22,IF(Inserimento!I346="10%",Inserimento!H346/1.10,IF(Inserimento!I346="4%",Inserimento!H346/1.04,Inserimento!H346))))</f>
        <v/>
      </c>
      <c r="F346" s="30">
        <f>IF(Inserimento!G346="","",Inserimento!G346)</f>
        <v/>
      </c>
      <c r="G346" s="30">
        <f>IF(E346="","",E346*Inserimento!J346)</f>
        <v/>
      </c>
      <c r="H346" s="30">
        <f>IF(Inserimento!K346="","",Inserimento!K346)</f>
        <v/>
      </c>
      <c r="I346" s="30">
        <f>IF(Inserimento!L346="","",Inserimento!L346)</f>
        <v/>
      </c>
      <c r="J346" s="30">
        <f>IF(Inserimento!M346="","",Inserimento!M346)</f>
        <v/>
      </c>
      <c r="K346" s="30">
        <f>IF(Inserimento!N346="","",Inserimento!N346)</f>
        <v/>
      </c>
      <c r="L346" s="30">
        <f>IF(Inserimento!O346="","",Inserimento!O346)</f>
        <v/>
      </c>
      <c r="M346" s="30">
        <f>IF(Inserimento!P346="","",Inserimento!P346)</f>
        <v/>
      </c>
      <c r="N346" s="30">
        <f>IF(A346="","",SUM(F346,G346,H346,I346,J346,K346,L346,M346))</f>
        <v/>
      </c>
      <c r="O346" s="30">
        <f>IF(E346="","",E346-N346)</f>
        <v/>
      </c>
      <c r="P346" s="31">
        <f>IF(E346=0,"",IF(E346="","",O346/E346))</f>
        <v/>
      </c>
      <c r="Q346" s="30">
        <f>IF(O346="","",O346*Inserimento!Q346)</f>
        <v/>
      </c>
      <c r="R346" s="30">
        <f>IF(1-Inserimento!J346=0,"",IF(N346="","",SUM(F346,H346,I346,J346,K346,L346,M346)/(1-Inserimento!J346)))</f>
        <v/>
      </c>
      <c r="S346" s="8">
        <f>IF(P346="","",IF(P346&gt;=Parametri!$C$29,"OK",IF(P346&gt;=Parametri!$C$30,"ATTENZIONE","CRITICO")))</f>
        <v/>
      </c>
      <c r="T346" s="32">
        <f>IF(Inserimento!T346="","",TODAY()-Inserimento!T346)</f>
        <v/>
      </c>
      <c r="U346" s="8">
        <f>IF(S346="","",IF(AND(S346="CRITICO",T346&gt;Parametri!$C$31),"RIORDINO",IF(T346&gt;Parametri!$C$31,"VERIFICA","")))</f>
        <v/>
      </c>
    </row>
    <row r="347" ht="18" customHeight="1">
      <c r="A347" s="13">
        <f>IF(Inserimento!A347="","",Inserimento!A347)</f>
        <v/>
      </c>
      <c r="B347" s="13">
        <f>IF(Inserimento!C347="","",Inserimento!C347)</f>
        <v/>
      </c>
      <c r="C347" s="13">
        <f>IF(Inserimento!D347="","",Inserimento!D347)</f>
        <v/>
      </c>
      <c r="D347" s="27">
        <f>IF(Inserimento!H347="","",Inserimento!H347)</f>
        <v/>
      </c>
      <c r="E347" s="27">
        <f>IF(Inserimento!H347="","",IF(Inserimento!I347="22%",Inserimento!H347/1.22,IF(Inserimento!I347="10%",Inserimento!H347/1.10,IF(Inserimento!I347="4%",Inserimento!H347/1.04,Inserimento!H347))))</f>
        <v/>
      </c>
      <c r="F347" s="27">
        <f>IF(Inserimento!G347="","",Inserimento!G347)</f>
        <v/>
      </c>
      <c r="G347" s="27">
        <f>IF(E347="","",E347*Inserimento!J347)</f>
        <v/>
      </c>
      <c r="H347" s="27">
        <f>IF(Inserimento!K347="","",Inserimento!K347)</f>
        <v/>
      </c>
      <c r="I347" s="27">
        <f>IF(Inserimento!L347="","",Inserimento!L347)</f>
        <v/>
      </c>
      <c r="J347" s="27">
        <f>IF(Inserimento!M347="","",Inserimento!M347)</f>
        <v/>
      </c>
      <c r="K347" s="27">
        <f>IF(Inserimento!N347="","",Inserimento!N347)</f>
        <v/>
      </c>
      <c r="L347" s="27">
        <f>IF(Inserimento!O347="","",Inserimento!O347)</f>
        <v/>
      </c>
      <c r="M347" s="27">
        <f>IF(Inserimento!P347="","",Inserimento!P347)</f>
        <v/>
      </c>
      <c r="N347" s="27">
        <f>IF(A347="","",SUM(F347,G347,H347,I347,J347,K347,L347,M347))</f>
        <v/>
      </c>
      <c r="O347" s="27">
        <f>IF(E347="","",E347-N347)</f>
        <v/>
      </c>
      <c r="P347" s="28">
        <f>IF(E347=0,"",IF(E347="","",O347/E347))</f>
        <v/>
      </c>
      <c r="Q347" s="27">
        <f>IF(O347="","",O347*Inserimento!Q347)</f>
        <v/>
      </c>
      <c r="R347" s="27">
        <f>IF(1-Inserimento!J347=0,"",IF(N347="","",SUM(F347,H347,I347,J347,K347,L347,M347)/(1-Inserimento!J347)))</f>
        <v/>
      </c>
      <c r="S347" s="13">
        <f>IF(P347="","",IF(P347&gt;=Parametri!$C$29,"OK",IF(P347&gt;=Parametri!$C$30,"ATTENZIONE","CRITICO")))</f>
        <v/>
      </c>
      <c r="T347" s="29">
        <f>IF(Inserimento!T347="","",TODAY()-Inserimento!T347)</f>
        <v/>
      </c>
      <c r="U347" s="13">
        <f>IF(S347="","",IF(AND(S347="CRITICO",T347&gt;Parametri!$C$31),"RIORDINO",IF(T347&gt;Parametri!$C$31,"VERIFICA","")))</f>
        <v/>
      </c>
    </row>
    <row r="348" ht="18" customHeight="1">
      <c r="A348" s="8">
        <f>IF(Inserimento!A348="","",Inserimento!A348)</f>
        <v/>
      </c>
      <c r="B348" s="8">
        <f>IF(Inserimento!C348="","",Inserimento!C348)</f>
        <v/>
      </c>
      <c r="C348" s="8">
        <f>IF(Inserimento!D348="","",Inserimento!D348)</f>
        <v/>
      </c>
      <c r="D348" s="30">
        <f>IF(Inserimento!H348="","",Inserimento!H348)</f>
        <v/>
      </c>
      <c r="E348" s="30">
        <f>IF(Inserimento!H348="","",IF(Inserimento!I348="22%",Inserimento!H348/1.22,IF(Inserimento!I348="10%",Inserimento!H348/1.10,IF(Inserimento!I348="4%",Inserimento!H348/1.04,Inserimento!H348))))</f>
        <v/>
      </c>
      <c r="F348" s="30">
        <f>IF(Inserimento!G348="","",Inserimento!G348)</f>
        <v/>
      </c>
      <c r="G348" s="30">
        <f>IF(E348="","",E348*Inserimento!J348)</f>
        <v/>
      </c>
      <c r="H348" s="30">
        <f>IF(Inserimento!K348="","",Inserimento!K348)</f>
        <v/>
      </c>
      <c r="I348" s="30">
        <f>IF(Inserimento!L348="","",Inserimento!L348)</f>
        <v/>
      </c>
      <c r="J348" s="30">
        <f>IF(Inserimento!M348="","",Inserimento!M348)</f>
        <v/>
      </c>
      <c r="K348" s="30">
        <f>IF(Inserimento!N348="","",Inserimento!N348)</f>
        <v/>
      </c>
      <c r="L348" s="30">
        <f>IF(Inserimento!O348="","",Inserimento!O348)</f>
        <v/>
      </c>
      <c r="M348" s="30">
        <f>IF(Inserimento!P348="","",Inserimento!P348)</f>
        <v/>
      </c>
      <c r="N348" s="30">
        <f>IF(A348="","",SUM(F348,G348,H348,I348,J348,K348,L348,M348))</f>
        <v/>
      </c>
      <c r="O348" s="30">
        <f>IF(E348="","",E348-N348)</f>
        <v/>
      </c>
      <c r="P348" s="31">
        <f>IF(E348=0,"",IF(E348="","",O348/E348))</f>
        <v/>
      </c>
      <c r="Q348" s="30">
        <f>IF(O348="","",O348*Inserimento!Q348)</f>
        <v/>
      </c>
      <c r="R348" s="30">
        <f>IF(1-Inserimento!J348=0,"",IF(N348="","",SUM(F348,H348,I348,J348,K348,L348,M348)/(1-Inserimento!J348)))</f>
        <v/>
      </c>
      <c r="S348" s="8">
        <f>IF(P348="","",IF(P348&gt;=Parametri!$C$29,"OK",IF(P348&gt;=Parametri!$C$30,"ATTENZIONE","CRITICO")))</f>
        <v/>
      </c>
      <c r="T348" s="32">
        <f>IF(Inserimento!T348="","",TODAY()-Inserimento!T348)</f>
        <v/>
      </c>
      <c r="U348" s="8">
        <f>IF(S348="","",IF(AND(S348="CRITICO",T348&gt;Parametri!$C$31),"RIORDINO",IF(T348&gt;Parametri!$C$31,"VERIFICA","")))</f>
        <v/>
      </c>
    </row>
    <row r="349" ht="18" customHeight="1">
      <c r="A349" s="13">
        <f>IF(Inserimento!A349="","",Inserimento!A349)</f>
        <v/>
      </c>
      <c r="B349" s="13">
        <f>IF(Inserimento!C349="","",Inserimento!C349)</f>
        <v/>
      </c>
      <c r="C349" s="13">
        <f>IF(Inserimento!D349="","",Inserimento!D349)</f>
        <v/>
      </c>
      <c r="D349" s="27">
        <f>IF(Inserimento!H349="","",Inserimento!H349)</f>
        <v/>
      </c>
      <c r="E349" s="27">
        <f>IF(Inserimento!H349="","",IF(Inserimento!I349="22%",Inserimento!H349/1.22,IF(Inserimento!I349="10%",Inserimento!H349/1.10,IF(Inserimento!I349="4%",Inserimento!H349/1.04,Inserimento!H349))))</f>
        <v/>
      </c>
      <c r="F349" s="27">
        <f>IF(Inserimento!G349="","",Inserimento!G349)</f>
        <v/>
      </c>
      <c r="G349" s="27">
        <f>IF(E349="","",E349*Inserimento!J349)</f>
        <v/>
      </c>
      <c r="H349" s="27">
        <f>IF(Inserimento!K349="","",Inserimento!K349)</f>
        <v/>
      </c>
      <c r="I349" s="27">
        <f>IF(Inserimento!L349="","",Inserimento!L349)</f>
        <v/>
      </c>
      <c r="J349" s="27">
        <f>IF(Inserimento!M349="","",Inserimento!M349)</f>
        <v/>
      </c>
      <c r="K349" s="27">
        <f>IF(Inserimento!N349="","",Inserimento!N349)</f>
        <v/>
      </c>
      <c r="L349" s="27">
        <f>IF(Inserimento!O349="","",Inserimento!O349)</f>
        <v/>
      </c>
      <c r="M349" s="27">
        <f>IF(Inserimento!P349="","",Inserimento!P349)</f>
        <v/>
      </c>
      <c r="N349" s="27">
        <f>IF(A349="","",SUM(F349,G349,H349,I349,J349,K349,L349,M349))</f>
        <v/>
      </c>
      <c r="O349" s="27">
        <f>IF(E349="","",E349-N349)</f>
        <v/>
      </c>
      <c r="P349" s="28">
        <f>IF(E349=0,"",IF(E349="","",O349/E349))</f>
        <v/>
      </c>
      <c r="Q349" s="27">
        <f>IF(O349="","",O349*Inserimento!Q349)</f>
        <v/>
      </c>
      <c r="R349" s="27">
        <f>IF(1-Inserimento!J349=0,"",IF(N349="","",SUM(F349,H349,I349,J349,K349,L349,M349)/(1-Inserimento!J349)))</f>
        <v/>
      </c>
      <c r="S349" s="13">
        <f>IF(P349="","",IF(P349&gt;=Parametri!$C$29,"OK",IF(P349&gt;=Parametri!$C$30,"ATTENZIONE","CRITICO")))</f>
        <v/>
      </c>
      <c r="T349" s="29">
        <f>IF(Inserimento!T349="","",TODAY()-Inserimento!T349)</f>
        <v/>
      </c>
      <c r="U349" s="13">
        <f>IF(S349="","",IF(AND(S349="CRITICO",T349&gt;Parametri!$C$31),"RIORDINO",IF(T349&gt;Parametri!$C$31,"VERIFICA","")))</f>
        <v/>
      </c>
    </row>
    <row r="350" ht="18" customHeight="1">
      <c r="A350" s="8">
        <f>IF(Inserimento!A350="","",Inserimento!A350)</f>
        <v/>
      </c>
      <c r="B350" s="8">
        <f>IF(Inserimento!C350="","",Inserimento!C350)</f>
        <v/>
      </c>
      <c r="C350" s="8">
        <f>IF(Inserimento!D350="","",Inserimento!D350)</f>
        <v/>
      </c>
      <c r="D350" s="30">
        <f>IF(Inserimento!H350="","",Inserimento!H350)</f>
        <v/>
      </c>
      <c r="E350" s="30">
        <f>IF(Inserimento!H350="","",IF(Inserimento!I350="22%",Inserimento!H350/1.22,IF(Inserimento!I350="10%",Inserimento!H350/1.10,IF(Inserimento!I350="4%",Inserimento!H350/1.04,Inserimento!H350))))</f>
        <v/>
      </c>
      <c r="F350" s="30">
        <f>IF(Inserimento!G350="","",Inserimento!G350)</f>
        <v/>
      </c>
      <c r="G350" s="30">
        <f>IF(E350="","",E350*Inserimento!J350)</f>
        <v/>
      </c>
      <c r="H350" s="30">
        <f>IF(Inserimento!K350="","",Inserimento!K350)</f>
        <v/>
      </c>
      <c r="I350" s="30">
        <f>IF(Inserimento!L350="","",Inserimento!L350)</f>
        <v/>
      </c>
      <c r="J350" s="30">
        <f>IF(Inserimento!M350="","",Inserimento!M350)</f>
        <v/>
      </c>
      <c r="K350" s="30">
        <f>IF(Inserimento!N350="","",Inserimento!N350)</f>
        <v/>
      </c>
      <c r="L350" s="30">
        <f>IF(Inserimento!O350="","",Inserimento!O350)</f>
        <v/>
      </c>
      <c r="M350" s="30">
        <f>IF(Inserimento!P350="","",Inserimento!P350)</f>
        <v/>
      </c>
      <c r="N350" s="30">
        <f>IF(A350="","",SUM(F350,G350,H350,I350,J350,K350,L350,M350))</f>
        <v/>
      </c>
      <c r="O350" s="30">
        <f>IF(E350="","",E350-N350)</f>
        <v/>
      </c>
      <c r="P350" s="31">
        <f>IF(E350=0,"",IF(E350="","",O350/E350))</f>
        <v/>
      </c>
      <c r="Q350" s="30">
        <f>IF(O350="","",O350*Inserimento!Q350)</f>
        <v/>
      </c>
      <c r="R350" s="30">
        <f>IF(1-Inserimento!J350=0,"",IF(N350="","",SUM(F350,H350,I350,J350,K350,L350,M350)/(1-Inserimento!J350)))</f>
        <v/>
      </c>
      <c r="S350" s="8">
        <f>IF(P350="","",IF(P350&gt;=Parametri!$C$29,"OK",IF(P350&gt;=Parametri!$C$30,"ATTENZIONE","CRITICO")))</f>
        <v/>
      </c>
      <c r="T350" s="32">
        <f>IF(Inserimento!T350="","",TODAY()-Inserimento!T350)</f>
        <v/>
      </c>
      <c r="U350" s="8">
        <f>IF(S350="","",IF(AND(S350="CRITICO",T350&gt;Parametri!$C$31),"RIORDINO",IF(T350&gt;Parametri!$C$31,"VERIFICA","")))</f>
        <v/>
      </c>
    </row>
    <row r="351" ht="18" customHeight="1">
      <c r="A351" s="13">
        <f>IF(Inserimento!A351="","",Inserimento!A351)</f>
        <v/>
      </c>
      <c r="B351" s="13">
        <f>IF(Inserimento!C351="","",Inserimento!C351)</f>
        <v/>
      </c>
      <c r="C351" s="13">
        <f>IF(Inserimento!D351="","",Inserimento!D351)</f>
        <v/>
      </c>
      <c r="D351" s="27">
        <f>IF(Inserimento!H351="","",Inserimento!H351)</f>
        <v/>
      </c>
      <c r="E351" s="27">
        <f>IF(Inserimento!H351="","",IF(Inserimento!I351="22%",Inserimento!H351/1.22,IF(Inserimento!I351="10%",Inserimento!H351/1.10,IF(Inserimento!I351="4%",Inserimento!H351/1.04,Inserimento!H351))))</f>
        <v/>
      </c>
      <c r="F351" s="27">
        <f>IF(Inserimento!G351="","",Inserimento!G351)</f>
        <v/>
      </c>
      <c r="G351" s="27">
        <f>IF(E351="","",E351*Inserimento!J351)</f>
        <v/>
      </c>
      <c r="H351" s="27">
        <f>IF(Inserimento!K351="","",Inserimento!K351)</f>
        <v/>
      </c>
      <c r="I351" s="27">
        <f>IF(Inserimento!L351="","",Inserimento!L351)</f>
        <v/>
      </c>
      <c r="J351" s="27">
        <f>IF(Inserimento!M351="","",Inserimento!M351)</f>
        <v/>
      </c>
      <c r="K351" s="27">
        <f>IF(Inserimento!N351="","",Inserimento!N351)</f>
        <v/>
      </c>
      <c r="L351" s="27">
        <f>IF(Inserimento!O351="","",Inserimento!O351)</f>
        <v/>
      </c>
      <c r="M351" s="27">
        <f>IF(Inserimento!P351="","",Inserimento!P351)</f>
        <v/>
      </c>
      <c r="N351" s="27">
        <f>IF(A351="","",SUM(F351,G351,H351,I351,J351,K351,L351,M351))</f>
        <v/>
      </c>
      <c r="O351" s="27">
        <f>IF(E351="","",E351-N351)</f>
        <v/>
      </c>
      <c r="P351" s="28">
        <f>IF(E351=0,"",IF(E351="","",O351/E351))</f>
        <v/>
      </c>
      <c r="Q351" s="27">
        <f>IF(O351="","",O351*Inserimento!Q351)</f>
        <v/>
      </c>
      <c r="R351" s="27">
        <f>IF(1-Inserimento!J351=0,"",IF(N351="","",SUM(F351,H351,I351,J351,K351,L351,M351)/(1-Inserimento!J351)))</f>
        <v/>
      </c>
      <c r="S351" s="13">
        <f>IF(P351="","",IF(P351&gt;=Parametri!$C$29,"OK",IF(P351&gt;=Parametri!$C$30,"ATTENZIONE","CRITICO")))</f>
        <v/>
      </c>
      <c r="T351" s="29">
        <f>IF(Inserimento!T351="","",TODAY()-Inserimento!T351)</f>
        <v/>
      </c>
      <c r="U351" s="13">
        <f>IF(S351="","",IF(AND(S351="CRITICO",T351&gt;Parametri!$C$31),"RIORDINO",IF(T351&gt;Parametri!$C$31,"VERIFICA","")))</f>
        <v/>
      </c>
    </row>
    <row r="352" ht="18" customHeight="1">
      <c r="A352" s="8">
        <f>IF(Inserimento!A352="","",Inserimento!A352)</f>
        <v/>
      </c>
      <c r="B352" s="8">
        <f>IF(Inserimento!C352="","",Inserimento!C352)</f>
        <v/>
      </c>
      <c r="C352" s="8">
        <f>IF(Inserimento!D352="","",Inserimento!D352)</f>
        <v/>
      </c>
      <c r="D352" s="30">
        <f>IF(Inserimento!H352="","",Inserimento!H352)</f>
        <v/>
      </c>
      <c r="E352" s="30">
        <f>IF(Inserimento!H352="","",IF(Inserimento!I352="22%",Inserimento!H352/1.22,IF(Inserimento!I352="10%",Inserimento!H352/1.10,IF(Inserimento!I352="4%",Inserimento!H352/1.04,Inserimento!H352))))</f>
        <v/>
      </c>
      <c r="F352" s="30">
        <f>IF(Inserimento!G352="","",Inserimento!G352)</f>
        <v/>
      </c>
      <c r="G352" s="30">
        <f>IF(E352="","",E352*Inserimento!J352)</f>
        <v/>
      </c>
      <c r="H352" s="30">
        <f>IF(Inserimento!K352="","",Inserimento!K352)</f>
        <v/>
      </c>
      <c r="I352" s="30">
        <f>IF(Inserimento!L352="","",Inserimento!L352)</f>
        <v/>
      </c>
      <c r="J352" s="30">
        <f>IF(Inserimento!M352="","",Inserimento!M352)</f>
        <v/>
      </c>
      <c r="K352" s="30">
        <f>IF(Inserimento!N352="","",Inserimento!N352)</f>
        <v/>
      </c>
      <c r="L352" s="30">
        <f>IF(Inserimento!O352="","",Inserimento!O352)</f>
        <v/>
      </c>
      <c r="M352" s="30">
        <f>IF(Inserimento!P352="","",Inserimento!P352)</f>
        <v/>
      </c>
      <c r="N352" s="30">
        <f>IF(A352="","",SUM(F352,G352,H352,I352,J352,K352,L352,M352))</f>
        <v/>
      </c>
      <c r="O352" s="30">
        <f>IF(E352="","",E352-N352)</f>
        <v/>
      </c>
      <c r="P352" s="31">
        <f>IF(E352=0,"",IF(E352="","",O352/E352))</f>
        <v/>
      </c>
      <c r="Q352" s="30">
        <f>IF(O352="","",O352*Inserimento!Q352)</f>
        <v/>
      </c>
      <c r="R352" s="30">
        <f>IF(1-Inserimento!J352=0,"",IF(N352="","",SUM(F352,H352,I352,J352,K352,L352,M352)/(1-Inserimento!J352)))</f>
        <v/>
      </c>
      <c r="S352" s="8">
        <f>IF(P352="","",IF(P352&gt;=Parametri!$C$29,"OK",IF(P352&gt;=Parametri!$C$30,"ATTENZIONE","CRITICO")))</f>
        <v/>
      </c>
      <c r="T352" s="32">
        <f>IF(Inserimento!T352="","",TODAY()-Inserimento!T352)</f>
        <v/>
      </c>
      <c r="U352" s="8">
        <f>IF(S352="","",IF(AND(S352="CRITICO",T352&gt;Parametri!$C$31),"RIORDINO",IF(T352&gt;Parametri!$C$31,"VERIFICA","")))</f>
        <v/>
      </c>
    </row>
    <row r="353" ht="18" customHeight="1">
      <c r="A353" s="13">
        <f>IF(Inserimento!A353="","",Inserimento!A353)</f>
        <v/>
      </c>
      <c r="B353" s="13">
        <f>IF(Inserimento!C353="","",Inserimento!C353)</f>
        <v/>
      </c>
      <c r="C353" s="13">
        <f>IF(Inserimento!D353="","",Inserimento!D353)</f>
        <v/>
      </c>
      <c r="D353" s="27">
        <f>IF(Inserimento!H353="","",Inserimento!H353)</f>
        <v/>
      </c>
      <c r="E353" s="27">
        <f>IF(Inserimento!H353="","",IF(Inserimento!I353="22%",Inserimento!H353/1.22,IF(Inserimento!I353="10%",Inserimento!H353/1.10,IF(Inserimento!I353="4%",Inserimento!H353/1.04,Inserimento!H353))))</f>
        <v/>
      </c>
      <c r="F353" s="27">
        <f>IF(Inserimento!G353="","",Inserimento!G353)</f>
        <v/>
      </c>
      <c r="G353" s="27">
        <f>IF(E353="","",E353*Inserimento!J353)</f>
        <v/>
      </c>
      <c r="H353" s="27">
        <f>IF(Inserimento!K353="","",Inserimento!K353)</f>
        <v/>
      </c>
      <c r="I353" s="27">
        <f>IF(Inserimento!L353="","",Inserimento!L353)</f>
        <v/>
      </c>
      <c r="J353" s="27">
        <f>IF(Inserimento!M353="","",Inserimento!M353)</f>
        <v/>
      </c>
      <c r="K353" s="27">
        <f>IF(Inserimento!N353="","",Inserimento!N353)</f>
        <v/>
      </c>
      <c r="L353" s="27">
        <f>IF(Inserimento!O353="","",Inserimento!O353)</f>
        <v/>
      </c>
      <c r="M353" s="27">
        <f>IF(Inserimento!P353="","",Inserimento!P353)</f>
        <v/>
      </c>
      <c r="N353" s="27">
        <f>IF(A353="","",SUM(F353,G353,H353,I353,J353,K353,L353,M353))</f>
        <v/>
      </c>
      <c r="O353" s="27">
        <f>IF(E353="","",E353-N353)</f>
        <v/>
      </c>
      <c r="P353" s="28">
        <f>IF(E353=0,"",IF(E353="","",O353/E353))</f>
        <v/>
      </c>
      <c r="Q353" s="27">
        <f>IF(O353="","",O353*Inserimento!Q353)</f>
        <v/>
      </c>
      <c r="R353" s="27">
        <f>IF(1-Inserimento!J353=0,"",IF(N353="","",SUM(F353,H353,I353,J353,K353,L353,M353)/(1-Inserimento!J353)))</f>
        <v/>
      </c>
      <c r="S353" s="13">
        <f>IF(P353="","",IF(P353&gt;=Parametri!$C$29,"OK",IF(P353&gt;=Parametri!$C$30,"ATTENZIONE","CRITICO")))</f>
        <v/>
      </c>
      <c r="T353" s="29">
        <f>IF(Inserimento!T353="","",TODAY()-Inserimento!T353)</f>
        <v/>
      </c>
      <c r="U353" s="13">
        <f>IF(S353="","",IF(AND(S353="CRITICO",T353&gt;Parametri!$C$31),"RIORDINO",IF(T353&gt;Parametri!$C$31,"VERIFICA","")))</f>
        <v/>
      </c>
    </row>
    <row r="354" ht="18" customHeight="1">
      <c r="A354" s="8">
        <f>IF(Inserimento!A354="","",Inserimento!A354)</f>
        <v/>
      </c>
      <c r="B354" s="8">
        <f>IF(Inserimento!C354="","",Inserimento!C354)</f>
        <v/>
      </c>
      <c r="C354" s="8">
        <f>IF(Inserimento!D354="","",Inserimento!D354)</f>
        <v/>
      </c>
      <c r="D354" s="30">
        <f>IF(Inserimento!H354="","",Inserimento!H354)</f>
        <v/>
      </c>
      <c r="E354" s="30">
        <f>IF(Inserimento!H354="","",IF(Inserimento!I354="22%",Inserimento!H354/1.22,IF(Inserimento!I354="10%",Inserimento!H354/1.10,IF(Inserimento!I354="4%",Inserimento!H354/1.04,Inserimento!H354))))</f>
        <v/>
      </c>
      <c r="F354" s="30">
        <f>IF(Inserimento!G354="","",Inserimento!G354)</f>
        <v/>
      </c>
      <c r="G354" s="30">
        <f>IF(E354="","",E354*Inserimento!J354)</f>
        <v/>
      </c>
      <c r="H354" s="30">
        <f>IF(Inserimento!K354="","",Inserimento!K354)</f>
        <v/>
      </c>
      <c r="I354" s="30">
        <f>IF(Inserimento!L354="","",Inserimento!L354)</f>
        <v/>
      </c>
      <c r="J354" s="30">
        <f>IF(Inserimento!M354="","",Inserimento!M354)</f>
        <v/>
      </c>
      <c r="K354" s="30">
        <f>IF(Inserimento!N354="","",Inserimento!N354)</f>
        <v/>
      </c>
      <c r="L354" s="30">
        <f>IF(Inserimento!O354="","",Inserimento!O354)</f>
        <v/>
      </c>
      <c r="M354" s="30">
        <f>IF(Inserimento!P354="","",Inserimento!P354)</f>
        <v/>
      </c>
      <c r="N354" s="30">
        <f>IF(A354="","",SUM(F354,G354,H354,I354,J354,K354,L354,M354))</f>
        <v/>
      </c>
      <c r="O354" s="30">
        <f>IF(E354="","",E354-N354)</f>
        <v/>
      </c>
      <c r="P354" s="31">
        <f>IF(E354=0,"",IF(E354="","",O354/E354))</f>
        <v/>
      </c>
      <c r="Q354" s="30">
        <f>IF(O354="","",O354*Inserimento!Q354)</f>
        <v/>
      </c>
      <c r="R354" s="30">
        <f>IF(1-Inserimento!J354=0,"",IF(N354="","",SUM(F354,H354,I354,J354,K354,L354,M354)/(1-Inserimento!J354)))</f>
        <v/>
      </c>
      <c r="S354" s="8">
        <f>IF(P354="","",IF(P354&gt;=Parametri!$C$29,"OK",IF(P354&gt;=Parametri!$C$30,"ATTENZIONE","CRITICO")))</f>
        <v/>
      </c>
      <c r="T354" s="32">
        <f>IF(Inserimento!T354="","",TODAY()-Inserimento!T354)</f>
        <v/>
      </c>
      <c r="U354" s="8">
        <f>IF(S354="","",IF(AND(S354="CRITICO",T354&gt;Parametri!$C$31),"RIORDINO",IF(T354&gt;Parametri!$C$31,"VERIFICA","")))</f>
        <v/>
      </c>
    </row>
    <row r="355" ht="18" customHeight="1">
      <c r="A355" s="13">
        <f>IF(Inserimento!A355="","",Inserimento!A355)</f>
        <v/>
      </c>
      <c r="B355" s="13">
        <f>IF(Inserimento!C355="","",Inserimento!C355)</f>
        <v/>
      </c>
      <c r="C355" s="13">
        <f>IF(Inserimento!D355="","",Inserimento!D355)</f>
        <v/>
      </c>
      <c r="D355" s="27">
        <f>IF(Inserimento!H355="","",Inserimento!H355)</f>
        <v/>
      </c>
      <c r="E355" s="27">
        <f>IF(Inserimento!H355="","",IF(Inserimento!I355="22%",Inserimento!H355/1.22,IF(Inserimento!I355="10%",Inserimento!H355/1.10,IF(Inserimento!I355="4%",Inserimento!H355/1.04,Inserimento!H355))))</f>
        <v/>
      </c>
      <c r="F355" s="27">
        <f>IF(Inserimento!G355="","",Inserimento!G355)</f>
        <v/>
      </c>
      <c r="G355" s="27">
        <f>IF(E355="","",E355*Inserimento!J355)</f>
        <v/>
      </c>
      <c r="H355" s="27">
        <f>IF(Inserimento!K355="","",Inserimento!K355)</f>
        <v/>
      </c>
      <c r="I355" s="27">
        <f>IF(Inserimento!L355="","",Inserimento!L355)</f>
        <v/>
      </c>
      <c r="J355" s="27">
        <f>IF(Inserimento!M355="","",Inserimento!M355)</f>
        <v/>
      </c>
      <c r="K355" s="27">
        <f>IF(Inserimento!N355="","",Inserimento!N355)</f>
        <v/>
      </c>
      <c r="L355" s="27">
        <f>IF(Inserimento!O355="","",Inserimento!O355)</f>
        <v/>
      </c>
      <c r="M355" s="27">
        <f>IF(Inserimento!P355="","",Inserimento!P355)</f>
        <v/>
      </c>
      <c r="N355" s="27">
        <f>IF(A355="","",SUM(F355,G355,H355,I355,J355,K355,L355,M355))</f>
        <v/>
      </c>
      <c r="O355" s="27">
        <f>IF(E355="","",E355-N355)</f>
        <v/>
      </c>
      <c r="P355" s="28">
        <f>IF(E355=0,"",IF(E355="","",O355/E355))</f>
        <v/>
      </c>
      <c r="Q355" s="27">
        <f>IF(O355="","",O355*Inserimento!Q355)</f>
        <v/>
      </c>
      <c r="R355" s="27">
        <f>IF(1-Inserimento!J355=0,"",IF(N355="","",SUM(F355,H355,I355,J355,K355,L355,M355)/(1-Inserimento!J355)))</f>
        <v/>
      </c>
      <c r="S355" s="13">
        <f>IF(P355="","",IF(P355&gt;=Parametri!$C$29,"OK",IF(P355&gt;=Parametri!$C$30,"ATTENZIONE","CRITICO")))</f>
        <v/>
      </c>
      <c r="T355" s="29">
        <f>IF(Inserimento!T355="","",TODAY()-Inserimento!T355)</f>
        <v/>
      </c>
      <c r="U355" s="13">
        <f>IF(S355="","",IF(AND(S355="CRITICO",T355&gt;Parametri!$C$31),"RIORDINO",IF(T355&gt;Parametri!$C$31,"VERIFICA","")))</f>
        <v/>
      </c>
    </row>
    <row r="356" ht="18" customHeight="1">
      <c r="A356" s="8">
        <f>IF(Inserimento!A356="","",Inserimento!A356)</f>
        <v/>
      </c>
      <c r="B356" s="8">
        <f>IF(Inserimento!C356="","",Inserimento!C356)</f>
        <v/>
      </c>
      <c r="C356" s="8">
        <f>IF(Inserimento!D356="","",Inserimento!D356)</f>
        <v/>
      </c>
      <c r="D356" s="30">
        <f>IF(Inserimento!H356="","",Inserimento!H356)</f>
        <v/>
      </c>
      <c r="E356" s="30">
        <f>IF(Inserimento!H356="","",IF(Inserimento!I356="22%",Inserimento!H356/1.22,IF(Inserimento!I356="10%",Inserimento!H356/1.10,IF(Inserimento!I356="4%",Inserimento!H356/1.04,Inserimento!H356))))</f>
        <v/>
      </c>
      <c r="F356" s="30">
        <f>IF(Inserimento!G356="","",Inserimento!G356)</f>
        <v/>
      </c>
      <c r="G356" s="30">
        <f>IF(E356="","",E356*Inserimento!J356)</f>
        <v/>
      </c>
      <c r="H356" s="30">
        <f>IF(Inserimento!K356="","",Inserimento!K356)</f>
        <v/>
      </c>
      <c r="I356" s="30">
        <f>IF(Inserimento!L356="","",Inserimento!L356)</f>
        <v/>
      </c>
      <c r="J356" s="30">
        <f>IF(Inserimento!M356="","",Inserimento!M356)</f>
        <v/>
      </c>
      <c r="K356" s="30">
        <f>IF(Inserimento!N356="","",Inserimento!N356)</f>
        <v/>
      </c>
      <c r="L356" s="30">
        <f>IF(Inserimento!O356="","",Inserimento!O356)</f>
        <v/>
      </c>
      <c r="M356" s="30">
        <f>IF(Inserimento!P356="","",Inserimento!P356)</f>
        <v/>
      </c>
      <c r="N356" s="30">
        <f>IF(A356="","",SUM(F356,G356,H356,I356,J356,K356,L356,M356))</f>
        <v/>
      </c>
      <c r="O356" s="30">
        <f>IF(E356="","",E356-N356)</f>
        <v/>
      </c>
      <c r="P356" s="31">
        <f>IF(E356=0,"",IF(E356="","",O356/E356))</f>
        <v/>
      </c>
      <c r="Q356" s="30">
        <f>IF(O356="","",O356*Inserimento!Q356)</f>
        <v/>
      </c>
      <c r="R356" s="30">
        <f>IF(1-Inserimento!J356=0,"",IF(N356="","",SUM(F356,H356,I356,J356,K356,L356,M356)/(1-Inserimento!J356)))</f>
        <v/>
      </c>
      <c r="S356" s="8">
        <f>IF(P356="","",IF(P356&gt;=Parametri!$C$29,"OK",IF(P356&gt;=Parametri!$C$30,"ATTENZIONE","CRITICO")))</f>
        <v/>
      </c>
      <c r="T356" s="32">
        <f>IF(Inserimento!T356="","",TODAY()-Inserimento!T356)</f>
        <v/>
      </c>
      <c r="U356" s="8">
        <f>IF(S356="","",IF(AND(S356="CRITICO",T356&gt;Parametri!$C$31),"RIORDINO",IF(T356&gt;Parametri!$C$31,"VERIFICA","")))</f>
        <v/>
      </c>
    </row>
    <row r="357" ht="18" customHeight="1">
      <c r="A357" s="13">
        <f>IF(Inserimento!A357="","",Inserimento!A357)</f>
        <v/>
      </c>
      <c r="B357" s="13">
        <f>IF(Inserimento!C357="","",Inserimento!C357)</f>
        <v/>
      </c>
      <c r="C357" s="13">
        <f>IF(Inserimento!D357="","",Inserimento!D357)</f>
        <v/>
      </c>
      <c r="D357" s="27">
        <f>IF(Inserimento!H357="","",Inserimento!H357)</f>
        <v/>
      </c>
      <c r="E357" s="27">
        <f>IF(Inserimento!H357="","",IF(Inserimento!I357="22%",Inserimento!H357/1.22,IF(Inserimento!I357="10%",Inserimento!H357/1.10,IF(Inserimento!I357="4%",Inserimento!H357/1.04,Inserimento!H357))))</f>
        <v/>
      </c>
      <c r="F357" s="27">
        <f>IF(Inserimento!G357="","",Inserimento!G357)</f>
        <v/>
      </c>
      <c r="G357" s="27">
        <f>IF(E357="","",E357*Inserimento!J357)</f>
        <v/>
      </c>
      <c r="H357" s="27">
        <f>IF(Inserimento!K357="","",Inserimento!K357)</f>
        <v/>
      </c>
      <c r="I357" s="27">
        <f>IF(Inserimento!L357="","",Inserimento!L357)</f>
        <v/>
      </c>
      <c r="J357" s="27">
        <f>IF(Inserimento!M357="","",Inserimento!M357)</f>
        <v/>
      </c>
      <c r="K357" s="27">
        <f>IF(Inserimento!N357="","",Inserimento!N357)</f>
        <v/>
      </c>
      <c r="L357" s="27">
        <f>IF(Inserimento!O357="","",Inserimento!O357)</f>
        <v/>
      </c>
      <c r="M357" s="27">
        <f>IF(Inserimento!P357="","",Inserimento!P357)</f>
        <v/>
      </c>
      <c r="N357" s="27">
        <f>IF(A357="","",SUM(F357,G357,H357,I357,J357,K357,L357,M357))</f>
        <v/>
      </c>
      <c r="O357" s="27">
        <f>IF(E357="","",E357-N357)</f>
        <v/>
      </c>
      <c r="P357" s="28">
        <f>IF(E357=0,"",IF(E357="","",O357/E357))</f>
        <v/>
      </c>
      <c r="Q357" s="27">
        <f>IF(O357="","",O357*Inserimento!Q357)</f>
        <v/>
      </c>
      <c r="R357" s="27">
        <f>IF(1-Inserimento!J357=0,"",IF(N357="","",SUM(F357,H357,I357,J357,K357,L357,M357)/(1-Inserimento!J357)))</f>
        <v/>
      </c>
      <c r="S357" s="13">
        <f>IF(P357="","",IF(P357&gt;=Parametri!$C$29,"OK",IF(P357&gt;=Parametri!$C$30,"ATTENZIONE","CRITICO")))</f>
        <v/>
      </c>
      <c r="T357" s="29">
        <f>IF(Inserimento!T357="","",TODAY()-Inserimento!T357)</f>
        <v/>
      </c>
      <c r="U357" s="13">
        <f>IF(S357="","",IF(AND(S357="CRITICO",T357&gt;Parametri!$C$31),"RIORDINO",IF(T357&gt;Parametri!$C$31,"VERIFICA","")))</f>
        <v/>
      </c>
    </row>
    <row r="358" ht="18" customHeight="1">
      <c r="A358" s="8">
        <f>IF(Inserimento!A358="","",Inserimento!A358)</f>
        <v/>
      </c>
      <c r="B358" s="8">
        <f>IF(Inserimento!C358="","",Inserimento!C358)</f>
        <v/>
      </c>
      <c r="C358" s="8">
        <f>IF(Inserimento!D358="","",Inserimento!D358)</f>
        <v/>
      </c>
      <c r="D358" s="30">
        <f>IF(Inserimento!H358="","",Inserimento!H358)</f>
        <v/>
      </c>
      <c r="E358" s="30">
        <f>IF(Inserimento!H358="","",IF(Inserimento!I358="22%",Inserimento!H358/1.22,IF(Inserimento!I358="10%",Inserimento!H358/1.10,IF(Inserimento!I358="4%",Inserimento!H358/1.04,Inserimento!H358))))</f>
        <v/>
      </c>
      <c r="F358" s="30">
        <f>IF(Inserimento!G358="","",Inserimento!G358)</f>
        <v/>
      </c>
      <c r="G358" s="30">
        <f>IF(E358="","",E358*Inserimento!J358)</f>
        <v/>
      </c>
      <c r="H358" s="30">
        <f>IF(Inserimento!K358="","",Inserimento!K358)</f>
        <v/>
      </c>
      <c r="I358" s="30">
        <f>IF(Inserimento!L358="","",Inserimento!L358)</f>
        <v/>
      </c>
      <c r="J358" s="30">
        <f>IF(Inserimento!M358="","",Inserimento!M358)</f>
        <v/>
      </c>
      <c r="K358" s="30">
        <f>IF(Inserimento!N358="","",Inserimento!N358)</f>
        <v/>
      </c>
      <c r="L358" s="30">
        <f>IF(Inserimento!O358="","",Inserimento!O358)</f>
        <v/>
      </c>
      <c r="M358" s="30">
        <f>IF(Inserimento!P358="","",Inserimento!P358)</f>
        <v/>
      </c>
      <c r="N358" s="30">
        <f>IF(A358="","",SUM(F358,G358,H358,I358,J358,K358,L358,M358))</f>
        <v/>
      </c>
      <c r="O358" s="30">
        <f>IF(E358="","",E358-N358)</f>
        <v/>
      </c>
      <c r="P358" s="31">
        <f>IF(E358=0,"",IF(E358="","",O358/E358))</f>
        <v/>
      </c>
      <c r="Q358" s="30">
        <f>IF(O358="","",O358*Inserimento!Q358)</f>
        <v/>
      </c>
      <c r="R358" s="30">
        <f>IF(1-Inserimento!J358=0,"",IF(N358="","",SUM(F358,H358,I358,J358,K358,L358,M358)/(1-Inserimento!J358)))</f>
        <v/>
      </c>
      <c r="S358" s="8">
        <f>IF(P358="","",IF(P358&gt;=Parametri!$C$29,"OK",IF(P358&gt;=Parametri!$C$30,"ATTENZIONE","CRITICO")))</f>
        <v/>
      </c>
      <c r="T358" s="32">
        <f>IF(Inserimento!T358="","",TODAY()-Inserimento!T358)</f>
        <v/>
      </c>
      <c r="U358" s="8">
        <f>IF(S358="","",IF(AND(S358="CRITICO",T358&gt;Parametri!$C$31),"RIORDINO",IF(T358&gt;Parametri!$C$31,"VERIFICA","")))</f>
        <v/>
      </c>
    </row>
    <row r="359" ht="18" customHeight="1">
      <c r="A359" s="13">
        <f>IF(Inserimento!A359="","",Inserimento!A359)</f>
        <v/>
      </c>
      <c r="B359" s="13">
        <f>IF(Inserimento!C359="","",Inserimento!C359)</f>
        <v/>
      </c>
      <c r="C359" s="13">
        <f>IF(Inserimento!D359="","",Inserimento!D359)</f>
        <v/>
      </c>
      <c r="D359" s="27">
        <f>IF(Inserimento!H359="","",Inserimento!H359)</f>
        <v/>
      </c>
      <c r="E359" s="27">
        <f>IF(Inserimento!H359="","",IF(Inserimento!I359="22%",Inserimento!H359/1.22,IF(Inserimento!I359="10%",Inserimento!H359/1.10,IF(Inserimento!I359="4%",Inserimento!H359/1.04,Inserimento!H359))))</f>
        <v/>
      </c>
      <c r="F359" s="27">
        <f>IF(Inserimento!G359="","",Inserimento!G359)</f>
        <v/>
      </c>
      <c r="G359" s="27">
        <f>IF(E359="","",E359*Inserimento!J359)</f>
        <v/>
      </c>
      <c r="H359" s="27">
        <f>IF(Inserimento!K359="","",Inserimento!K359)</f>
        <v/>
      </c>
      <c r="I359" s="27">
        <f>IF(Inserimento!L359="","",Inserimento!L359)</f>
        <v/>
      </c>
      <c r="J359" s="27">
        <f>IF(Inserimento!M359="","",Inserimento!M359)</f>
        <v/>
      </c>
      <c r="K359" s="27">
        <f>IF(Inserimento!N359="","",Inserimento!N359)</f>
        <v/>
      </c>
      <c r="L359" s="27">
        <f>IF(Inserimento!O359="","",Inserimento!O359)</f>
        <v/>
      </c>
      <c r="M359" s="27">
        <f>IF(Inserimento!P359="","",Inserimento!P359)</f>
        <v/>
      </c>
      <c r="N359" s="27">
        <f>IF(A359="","",SUM(F359,G359,H359,I359,J359,K359,L359,M359))</f>
        <v/>
      </c>
      <c r="O359" s="27">
        <f>IF(E359="","",E359-N359)</f>
        <v/>
      </c>
      <c r="P359" s="28">
        <f>IF(E359=0,"",IF(E359="","",O359/E359))</f>
        <v/>
      </c>
      <c r="Q359" s="27">
        <f>IF(O359="","",O359*Inserimento!Q359)</f>
        <v/>
      </c>
      <c r="R359" s="27">
        <f>IF(1-Inserimento!J359=0,"",IF(N359="","",SUM(F359,H359,I359,J359,K359,L359,M359)/(1-Inserimento!J359)))</f>
        <v/>
      </c>
      <c r="S359" s="13">
        <f>IF(P359="","",IF(P359&gt;=Parametri!$C$29,"OK",IF(P359&gt;=Parametri!$C$30,"ATTENZIONE","CRITICO")))</f>
        <v/>
      </c>
      <c r="T359" s="29">
        <f>IF(Inserimento!T359="","",TODAY()-Inserimento!T359)</f>
        <v/>
      </c>
      <c r="U359" s="13">
        <f>IF(S359="","",IF(AND(S359="CRITICO",T359&gt;Parametri!$C$31),"RIORDINO",IF(T359&gt;Parametri!$C$31,"VERIFICA","")))</f>
        <v/>
      </c>
    </row>
    <row r="360" ht="18" customHeight="1">
      <c r="A360" s="8">
        <f>IF(Inserimento!A360="","",Inserimento!A360)</f>
        <v/>
      </c>
      <c r="B360" s="8">
        <f>IF(Inserimento!C360="","",Inserimento!C360)</f>
        <v/>
      </c>
      <c r="C360" s="8">
        <f>IF(Inserimento!D360="","",Inserimento!D360)</f>
        <v/>
      </c>
      <c r="D360" s="30">
        <f>IF(Inserimento!H360="","",Inserimento!H360)</f>
        <v/>
      </c>
      <c r="E360" s="30">
        <f>IF(Inserimento!H360="","",IF(Inserimento!I360="22%",Inserimento!H360/1.22,IF(Inserimento!I360="10%",Inserimento!H360/1.10,IF(Inserimento!I360="4%",Inserimento!H360/1.04,Inserimento!H360))))</f>
        <v/>
      </c>
      <c r="F360" s="30">
        <f>IF(Inserimento!G360="","",Inserimento!G360)</f>
        <v/>
      </c>
      <c r="G360" s="30">
        <f>IF(E360="","",E360*Inserimento!J360)</f>
        <v/>
      </c>
      <c r="H360" s="30">
        <f>IF(Inserimento!K360="","",Inserimento!K360)</f>
        <v/>
      </c>
      <c r="I360" s="30">
        <f>IF(Inserimento!L360="","",Inserimento!L360)</f>
        <v/>
      </c>
      <c r="J360" s="30">
        <f>IF(Inserimento!M360="","",Inserimento!M360)</f>
        <v/>
      </c>
      <c r="K360" s="30">
        <f>IF(Inserimento!N360="","",Inserimento!N360)</f>
        <v/>
      </c>
      <c r="L360" s="30">
        <f>IF(Inserimento!O360="","",Inserimento!O360)</f>
        <v/>
      </c>
      <c r="M360" s="30">
        <f>IF(Inserimento!P360="","",Inserimento!P360)</f>
        <v/>
      </c>
      <c r="N360" s="30">
        <f>IF(A360="","",SUM(F360,G360,H360,I360,J360,K360,L360,M360))</f>
        <v/>
      </c>
      <c r="O360" s="30">
        <f>IF(E360="","",E360-N360)</f>
        <v/>
      </c>
      <c r="P360" s="31">
        <f>IF(E360=0,"",IF(E360="","",O360/E360))</f>
        <v/>
      </c>
      <c r="Q360" s="30">
        <f>IF(O360="","",O360*Inserimento!Q360)</f>
        <v/>
      </c>
      <c r="R360" s="30">
        <f>IF(1-Inserimento!J360=0,"",IF(N360="","",SUM(F360,H360,I360,J360,K360,L360,M360)/(1-Inserimento!J360)))</f>
        <v/>
      </c>
      <c r="S360" s="8">
        <f>IF(P360="","",IF(P360&gt;=Parametri!$C$29,"OK",IF(P360&gt;=Parametri!$C$30,"ATTENZIONE","CRITICO")))</f>
        <v/>
      </c>
      <c r="T360" s="32">
        <f>IF(Inserimento!T360="","",TODAY()-Inserimento!T360)</f>
        <v/>
      </c>
      <c r="U360" s="8">
        <f>IF(S360="","",IF(AND(S360="CRITICO",T360&gt;Parametri!$C$31),"RIORDINO",IF(T360&gt;Parametri!$C$31,"VERIFICA","")))</f>
        <v/>
      </c>
    </row>
    <row r="361" ht="18" customHeight="1">
      <c r="A361" s="13">
        <f>IF(Inserimento!A361="","",Inserimento!A361)</f>
        <v/>
      </c>
      <c r="B361" s="13">
        <f>IF(Inserimento!C361="","",Inserimento!C361)</f>
        <v/>
      </c>
      <c r="C361" s="13">
        <f>IF(Inserimento!D361="","",Inserimento!D361)</f>
        <v/>
      </c>
      <c r="D361" s="27">
        <f>IF(Inserimento!H361="","",Inserimento!H361)</f>
        <v/>
      </c>
      <c r="E361" s="27">
        <f>IF(Inserimento!H361="","",IF(Inserimento!I361="22%",Inserimento!H361/1.22,IF(Inserimento!I361="10%",Inserimento!H361/1.10,IF(Inserimento!I361="4%",Inserimento!H361/1.04,Inserimento!H361))))</f>
        <v/>
      </c>
      <c r="F361" s="27">
        <f>IF(Inserimento!G361="","",Inserimento!G361)</f>
        <v/>
      </c>
      <c r="G361" s="27">
        <f>IF(E361="","",E361*Inserimento!J361)</f>
        <v/>
      </c>
      <c r="H361" s="27">
        <f>IF(Inserimento!K361="","",Inserimento!K361)</f>
        <v/>
      </c>
      <c r="I361" s="27">
        <f>IF(Inserimento!L361="","",Inserimento!L361)</f>
        <v/>
      </c>
      <c r="J361" s="27">
        <f>IF(Inserimento!M361="","",Inserimento!M361)</f>
        <v/>
      </c>
      <c r="K361" s="27">
        <f>IF(Inserimento!N361="","",Inserimento!N361)</f>
        <v/>
      </c>
      <c r="L361" s="27">
        <f>IF(Inserimento!O361="","",Inserimento!O361)</f>
        <v/>
      </c>
      <c r="M361" s="27">
        <f>IF(Inserimento!P361="","",Inserimento!P361)</f>
        <v/>
      </c>
      <c r="N361" s="27">
        <f>IF(A361="","",SUM(F361,G361,H361,I361,J361,K361,L361,M361))</f>
        <v/>
      </c>
      <c r="O361" s="27">
        <f>IF(E361="","",E361-N361)</f>
        <v/>
      </c>
      <c r="P361" s="28">
        <f>IF(E361=0,"",IF(E361="","",O361/E361))</f>
        <v/>
      </c>
      <c r="Q361" s="27">
        <f>IF(O361="","",O361*Inserimento!Q361)</f>
        <v/>
      </c>
      <c r="R361" s="27">
        <f>IF(1-Inserimento!J361=0,"",IF(N361="","",SUM(F361,H361,I361,J361,K361,L361,M361)/(1-Inserimento!J361)))</f>
        <v/>
      </c>
      <c r="S361" s="13">
        <f>IF(P361="","",IF(P361&gt;=Parametri!$C$29,"OK",IF(P361&gt;=Parametri!$C$30,"ATTENZIONE","CRITICO")))</f>
        <v/>
      </c>
      <c r="T361" s="29">
        <f>IF(Inserimento!T361="","",TODAY()-Inserimento!T361)</f>
        <v/>
      </c>
      <c r="U361" s="13">
        <f>IF(S361="","",IF(AND(S361="CRITICO",T361&gt;Parametri!$C$31),"RIORDINO",IF(T361&gt;Parametri!$C$31,"VERIFICA","")))</f>
        <v/>
      </c>
    </row>
    <row r="362" ht="18" customHeight="1">
      <c r="A362" s="8">
        <f>IF(Inserimento!A362="","",Inserimento!A362)</f>
        <v/>
      </c>
      <c r="B362" s="8">
        <f>IF(Inserimento!C362="","",Inserimento!C362)</f>
        <v/>
      </c>
      <c r="C362" s="8">
        <f>IF(Inserimento!D362="","",Inserimento!D362)</f>
        <v/>
      </c>
      <c r="D362" s="30">
        <f>IF(Inserimento!H362="","",Inserimento!H362)</f>
        <v/>
      </c>
      <c r="E362" s="30">
        <f>IF(Inserimento!H362="","",IF(Inserimento!I362="22%",Inserimento!H362/1.22,IF(Inserimento!I362="10%",Inserimento!H362/1.10,IF(Inserimento!I362="4%",Inserimento!H362/1.04,Inserimento!H362))))</f>
        <v/>
      </c>
      <c r="F362" s="30">
        <f>IF(Inserimento!G362="","",Inserimento!G362)</f>
        <v/>
      </c>
      <c r="G362" s="30">
        <f>IF(E362="","",E362*Inserimento!J362)</f>
        <v/>
      </c>
      <c r="H362" s="30">
        <f>IF(Inserimento!K362="","",Inserimento!K362)</f>
        <v/>
      </c>
      <c r="I362" s="30">
        <f>IF(Inserimento!L362="","",Inserimento!L362)</f>
        <v/>
      </c>
      <c r="J362" s="30">
        <f>IF(Inserimento!M362="","",Inserimento!M362)</f>
        <v/>
      </c>
      <c r="K362" s="30">
        <f>IF(Inserimento!N362="","",Inserimento!N362)</f>
        <v/>
      </c>
      <c r="L362" s="30">
        <f>IF(Inserimento!O362="","",Inserimento!O362)</f>
        <v/>
      </c>
      <c r="M362" s="30">
        <f>IF(Inserimento!P362="","",Inserimento!P362)</f>
        <v/>
      </c>
      <c r="N362" s="30">
        <f>IF(A362="","",SUM(F362,G362,H362,I362,J362,K362,L362,M362))</f>
        <v/>
      </c>
      <c r="O362" s="30">
        <f>IF(E362="","",E362-N362)</f>
        <v/>
      </c>
      <c r="P362" s="31">
        <f>IF(E362=0,"",IF(E362="","",O362/E362))</f>
        <v/>
      </c>
      <c r="Q362" s="30">
        <f>IF(O362="","",O362*Inserimento!Q362)</f>
        <v/>
      </c>
      <c r="R362" s="30">
        <f>IF(1-Inserimento!J362=0,"",IF(N362="","",SUM(F362,H362,I362,J362,K362,L362,M362)/(1-Inserimento!J362)))</f>
        <v/>
      </c>
      <c r="S362" s="8">
        <f>IF(P362="","",IF(P362&gt;=Parametri!$C$29,"OK",IF(P362&gt;=Parametri!$C$30,"ATTENZIONE","CRITICO")))</f>
        <v/>
      </c>
      <c r="T362" s="32">
        <f>IF(Inserimento!T362="","",TODAY()-Inserimento!T362)</f>
        <v/>
      </c>
      <c r="U362" s="8">
        <f>IF(S362="","",IF(AND(S362="CRITICO",T362&gt;Parametri!$C$31),"RIORDINO",IF(T362&gt;Parametri!$C$31,"VERIFICA","")))</f>
        <v/>
      </c>
    </row>
    <row r="363" ht="18" customHeight="1">
      <c r="A363" s="13">
        <f>IF(Inserimento!A363="","",Inserimento!A363)</f>
        <v/>
      </c>
      <c r="B363" s="13">
        <f>IF(Inserimento!C363="","",Inserimento!C363)</f>
        <v/>
      </c>
      <c r="C363" s="13">
        <f>IF(Inserimento!D363="","",Inserimento!D363)</f>
        <v/>
      </c>
      <c r="D363" s="27">
        <f>IF(Inserimento!H363="","",Inserimento!H363)</f>
        <v/>
      </c>
      <c r="E363" s="27">
        <f>IF(Inserimento!H363="","",IF(Inserimento!I363="22%",Inserimento!H363/1.22,IF(Inserimento!I363="10%",Inserimento!H363/1.10,IF(Inserimento!I363="4%",Inserimento!H363/1.04,Inserimento!H363))))</f>
        <v/>
      </c>
      <c r="F363" s="27">
        <f>IF(Inserimento!G363="","",Inserimento!G363)</f>
        <v/>
      </c>
      <c r="G363" s="27">
        <f>IF(E363="","",E363*Inserimento!J363)</f>
        <v/>
      </c>
      <c r="H363" s="27">
        <f>IF(Inserimento!K363="","",Inserimento!K363)</f>
        <v/>
      </c>
      <c r="I363" s="27">
        <f>IF(Inserimento!L363="","",Inserimento!L363)</f>
        <v/>
      </c>
      <c r="J363" s="27">
        <f>IF(Inserimento!M363="","",Inserimento!M363)</f>
        <v/>
      </c>
      <c r="K363" s="27">
        <f>IF(Inserimento!N363="","",Inserimento!N363)</f>
        <v/>
      </c>
      <c r="L363" s="27">
        <f>IF(Inserimento!O363="","",Inserimento!O363)</f>
        <v/>
      </c>
      <c r="M363" s="27">
        <f>IF(Inserimento!P363="","",Inserimento!P363)</f>
        <v/>
      </c>
      <c r="N363" s="27">
        <f>IF(A363="","",SUM(F363,G363,H363,I363,J363,K363,L363,M363))</f>
        <v/>
      </c>
      <c r="O363" s="27">
        <f>IF(E363="","",E363-N363)</f>
        <v/>
      </c>
      <c r="P363" s="28">
        <f>IF(E363=0,"",IF(E363="","",O363/E363))</f>
        <v/>
      </c>
      <c r="Q363" s="27">
        <f>IF(O363="","",O363*Inserimento!Q363)</f>
        <v/>
      </c>
      <c r="R363" s="27">
        <f>IF(1-Inserimento!J363=0,"",IF(N363="","",SUM(F363,H363,I363,J363,K363,L363,M363)/(1-Inserimento!J363)))</f>
        <v/>
      </c>
      <c r="S363" s="13">
        <f>IF(P363="","",IF(P363&gt;=Parametri!$C$29,"OK",IF(P363&gt;=Parametri!$C$30,"ATTENZIONE","CRITICO")))</f>
        <v/>
      </c>
      <c r="T363" s="29">
        <f>IF(Inserimento!T363="","",TODAY()-Inserimento!T363)</f>
        <v/>
      </c>
      <c r="U363" s="13">
        <f>IF(S363="","",IF(AND(S363="CRITICO",T363&gt;Parametri!$C$31),"RIORDINO",IF(T363&gt;Parametri!$C$31,"VERIFICA","")))</f>
        <v/>
      </c>
    </row>
    <row r="364" ht="18" customHeight="1">
      <c r="A364" s="8">
        <f>IF(Inserimento!A364="","",Inserimento!A364)</f>
        <v/>
      </c>
      <c r="B364" s="8">
        <f>IF(Inserimento!C364="","",Inserimento!C364)</f>
        <v/>
      </c>
      <c r="C364" s="8">
        <f>IF(Inserimento!D364="","",Inserimento!D364)</f>
        <v/>
      </c>
      <c r="D364" s="30">
        <f>IF(Inserimento!H364="","",Inserimento!H364)</f>
        <v/>
      </c>
      <c r="E364" s="30">
        <f>IF(Inserimento!H364="","",IF(Inserimento!I364="22%",Inserimento!H364/1.22,IF(Inserimento!I364="10%",Inserimento!H364/1.10,IF(Inserimento!I364="4%",Inserimento!H364/1.04,Inserimento!H364))))</f>
        <v/>
      </c>
      <c r="F364" s="30">
        <f>IF(Inserimento!G364="","",Inserimento!G364)</f>
        <v/>
      </c>
      <c r="G364" s="30">
        <f>IF(E364="","",E364*Inserimento!J364)</f>
        <v/>
      </c>
      <c r="H364" s="30">
        <f>IF(Inserimento!K364="","",Inserimento!K364)</f>
        <v/>
      </c>
      <c r="I364" s="30">
        <f>IF(Inserimento!L364="","",Inserimento!L364)</f>
        <v/>
      </c>
      <c r="J364" s="30">
        <f>IF(Inserimento!M364="","",Inserimento!M364)</f>
        <v/>
      </c>
      <c r="K364" s="30">
        <f>IF(Inserimento!N364="","",Inserimento!N364)</f>
        <v/>
      </c>
      <c r="L364" s="30">
        <f>IF(Inserimento!O364="","",Inserimento!O364)</f>
        <v/>
      </c>
      <c r="M364" s="30">
        <f>IF(Inserimento!P364="","",Inserimento!P364)</f>
        <v/>
      </c>
      <c r="N364" s="30">
        <f>IF(A364="","",SUM(F364,G364,H364,I364,J364,K364,L364,M364))</f>
        <v/>
      </c>
      <c r="O364" s="30">
        <f>IF(E364="","",E364-N364)</f>
        <v/>
      </c>
      <c r="P364" s="31">
        <f>IF(E364=0,"",IF(E364="","",O364/E364))</f>
        <v/>
      </c>
      <c r="Q364" s="30">
        <f>IF(O364="","",O364*Inserimento!Q364)</f>
        <v/>
      </c>
      <c r="R364" s="30">
        <f>IF(1-Inserimento!J364=0,"",IF(N364="","",SUM(F364,H364,I364,J364,K364,L364,M364)/(1-Inserimento!J364)))</f>
        <v/>
      </c>
      <c r="S364" s="8">
        <f>IF(P364="","",IF(P364&gt;=Parametri!$C$29,"OK",IF(P364&gt;=Parametri!$C$30,"ATTENZIONE","CRITICO")))</f>
        <v/>
      </c>
      <c r="T364" s="32">
        <f>IF(Inserimento!T364="","",TODAY()-Inserimento!T364)</f>
        <v/>
      </c>
      <c r="U364" s="8">
        <f>IF(S364="","",IF(AND(S364="CRITICO",T364&gt;Parametri!$C$31),"RIORDINO",IF(T364&gt;Parametri!$C$31,"VERIFICA","")))</f>
        <v/>
      </c>
    </row>
    <row r="365" ht="18" customHeight="1">
      <c r="A365" s="13">
        <f>IF(Inserimento!A365="","",Inserimento!A365)</f>
        <v/>
      </c>
      <c r="B365" s="13">
        <f>IF(Inserimento!C365="","",Inserimento!C365)</f>
        <v/>
      </c>
      <c r="C365" s="13">
        <f>IF(Inserimento!D365="","",Inserimento!D365)</f>
        <v/>
      </c>
      <c r="D365" s="27">
        <f>IF(Inserimento!H365="","",Inserimento!H365)</f>
        <v/>
      </c>
      <c r="E365" s="27">
        <f>IF(Inserimento!H365="","",IF(Inserimento!I365="22%",Inserimento!H365/1.22,IF(Inserimento!I365="10%",Inserimento!H365/1.10,IF(Inserimento!I365="4%",Inserimento!H365/1.04,Inserimento!H365))))</f>
        <v/>
      </c>
      <c r="F365" s="27">
        <f>IF(Inserimento!G365="","",Inserimento!G365)</f>
        <v/>
      </c>
      <c r="G365" s="27">
        <f>IF(E365="","",E365*Inserimento!J365)</f>
        <v/>
      </c>
      <c r="H365" s="27">
        <f>IF(Inserimento!K365="","",Inserimento!K365)</f>
        <v/>
      </c>
      <c r="I365" s="27">
        <f>IF(Inserimento!L365="","",Inserimento!L365)</f>
        <v/>
      </c>
      <c r="J365" s="27">
        <f>IF(Inserimento!M365="","",Inserimento!M365)</f>
        <v/>
      </c>
      <c r="K365" s="27">
        <f>IF(Inserimento!N365="","",Inserimento!N365)</f>
        <v/>
      </c>
      <c r="L365" s="27">
        <f>IF(Inserimento!O365="","",Inserimento!O365)</f>
        <v/>
      </c>
      <c r="M365" s="27">
        <f>IF(Inserimento!P365="","",Inserimento!P365)</f>
        <v/>
      </c>
      <c r="N365" s="27">
        <f>IF(A365="","",SUM(F365,G365,H365,I365,J365,K365,L365,M365))</f>
        <v/>
      </c>
      <c r="O365" s="27">
        <f>IF(E365="","",E365-N365)</f>
        <v/>
      </c>
      <c r="P365" s="28">
        <f>IF(E365=0,"",IF(E365="","",O365/E365))</f>
        <v/>
      </c>
      <c r="Q365" s="27">
        <f>IF(O365="","",O365*Inserimento!Q365)</f>
        <v/>
      </c>
      <c r="R365" s="27">
        <f>IF(1-Inserimento!J365=0,"",IF(N365="","",SUM(F365,H365,I365,J365,K365,L365,M365)/(1-Inserimento!J365)))</f>
        <v/>
      </c>
      <c r="S365" s="13">
        <f>IF(P365="","",IF(P365&gt;=Parametri!$C$29,"OK",IF(P365&gt;=Parametri!$C$30,"ATTENZIONE","CRITICO")))</f>
        <v/>
      </c>
      <c r="T365" s="29">
        <f>IF(Inserimento!T365="","",TODAY()-Inserimento!T365)</f>
        <v/>
      </c>
      <c r="U365" s="13">
        <f>IF(S365="","",IF(AND(S365="CRITICO",T365&gt;Parametri!$C$31),"RIORDINO",IF(T365&gt;Parametri!$C$31,"VERIFICA","")))</f>
        <v/>
      </c>
    </row>
    <row r="366" ht="18" customHeight="1">
      <c r="A366" s="8">
        <f>IF(Inserimento!A366="","",Inserimento!A366)</f>
        <v/>
      </c>
      <c r="B366" s="8">
        <f>IF(Inserimento!C366="","",Inserimento!C366)</f>
        <v/>
      </c>
      <c r="C366" s="8">
        <f>IF(Inserimento!D366="","",Inserimento!D366)</f>
        <v/>
      </c>
      <c r="D366" s="30">
        <f>IF(Inserimento!H366="","",Inserimento!H366)</f>
        <v/>
      </c>
      <c r="E366" s="30">
        <f>IF(Inserimento!H366="","",IF(Inserimento!I366="22%",Inserimento!H366/1.22,IF(Inserimento!I366="10%",Inserimento!H366/1.10,IF(Inserimento!I366="4%",Inserimento!H366/1.04,Inserimento!H366))))</f>
        <v/>
      </c>
      <c r="F366" s="30">
        <f>IF(Inserimento!G366="","",Inserimento!G366)</f>
        <v/>
      </c>
      <c r="G366" s="30">
        <f>IF(E366="","",E366*Inserimento!J366)</f>
        <v/>
      </c>
      <c r="H366" s="30">
        <f>IF(Inserimento!K366="","",Inserimento!K366)</f>
        <v/>
      </c>
      <c r="I366" s="30">
        <f>IF(Inserimento!L366="","",Inserimento!L366)</f>
        <v/>
      </c>
      <c r="J366" s="30">
        <f>IF(Inserimento!M366="","",Inserimento!M366)</f>
        <v/>
      </c>
      <c r="K366" s="30">
        <f>IF(Inserimento!N366="","",Inserimento!N366)</f>
        <v/>
      </c>
      <c r="L366" s="30">
        <f>IF(Inserimento!O366="","",Inserimento!O366)</f>
        <v/>
      </c>
      <c r="M366" s="30">
        <f>IF(Inserimento!P366="","",Inserimento!P366)</f>
        <v/>
      </c>
      <c r="N366" s="30">
        <f>IF(A366="","",SUM(F366,G366,H366,I366,J366,K366,L366,M366))</f>
        <v/>
      </c>
      <c r="O366" s="30">
        <f>IF(E366="","",E366-N366)</f>
        <v/>
      </c>
      <c r="P366" s="31">
        <f>IF(E366=0,"",IF(E366="","",O366/E366))</f>
        <v/>
      </c>
      <c r="Q366" s="30">
        <f>IF(O366="","",O366*Inserimento!Q366)</f>
        <v/>
      </c>
      <c r="R366" s="30">
        <f>IF(1-Inserimento!J366=0,"",IF(N366="","",SUM(F366,H366,I366,J366,K366,L366,M366)/(1-Inserimento!J366)))</f>
        <v/>
      </c>
      <c r="S366" s="8">
        <f>IF(P366="","",IF(P366&gt;=Parametri!$C$29,"OK",IF(P366&gt;=Parametri!$C$30,"ATTENZIONE","CRITICO")))</f>
        <v/>
      </c>
      <c r="T366" s="32">
        <f>IF(Inserimento!T366="","",TODAY()-Inserimento!T366)</f>
        <v/>
      </c>
      <c r="U366" s="8">
        <f>IF(S366="","",IF(AND(S366="CRITICO",T366&gt;Parametri!$C$31),"RIORDINO",IF(T366&gt;Parametri!$C$31,"VERIFICA","")))</f>
        <v/>
      </c>
    </row>
    <row r="367" ht="18" customHeight="1">
      <c r="A367" s="13">
        <f>IF(Inserimento!A367="","",Inserimento!A367)</f>
        <v/>
      </c>
      <c r="B367" s="13">
        <f>IF(Inserimento!C367="","",Inserimento!C367)</f>
        <v/>
      </c>
      <c r="C367" s="13">
        <f>IF(Inserimento!D367="","",Inserimento!D367)</f>
        <v/>
      </c>
      <c r="D367" s="27">
        <f>IF(Inserimento!H367="","",Inserimento!H367)</f>
        <v/>
      </c>
      <c r="E367" s="27">
        <f>IF(Inserimento!H367="","",IF(Inserimento!I367="22%",Inserimento!H367/1.22,IF(Inserimento!I367="10%",Inserimento!H367/1.10,IF(Inserimento!I367="4%",Inserimento!H367/1.04,Inserimento!H367))))</f>
        <v/>
      </c>
      <c r="F367" s="27">
        <f>IF(Inserimento!G367="","",Inserimento!G367)</f>
        <v/>
      </c>
      <c r="G367" s="27">
        <f>IF(E367="","",E367*Inserimento!J367)</f>
        <v/>
      </c>
      <c r="H367" s="27">
        <f>IF(Inserimento!K367="","",Inserimento!K367)</f>
        <v/>
      </c>
      <c r="I367" s="27">
        <f>IF(Inserimento!L367="","",Inserimento!L367)</f>
        <v/>
      </c>
      <c r="J367" s="27">
        <f>IF(Inserimento!M367="","",Inserimento!M367)</f>
        <v/>
      </c>
      <c r="K367" s="27">
        <f>IF(Inserimento!N367="","",Inserimento!N367)</f>
        <v/>
      </c>
      <c r="L367" s="27">
        <f>IF(Inserimento!O367="","",Inserimento!O367)</f>
        <v/>
      </c>
      <c r="M367" s="27">
        <f>IF(Inserimento!P367="","",Inserimento!P367)</f>
        <v/>
      </c>
      <c r="N367" s="27">
        <f>IF(A367="","",SUM(F367,G367,H367,I367,J367,K367,L367,M367))</f>
        <v/>
      </c>
      <c r="O367" s="27">
        <f>IF(E367="","",E367-N367)</f>
        <v/>
      </c>
      <c r="P367" s="28">
        <f>IF(E367=0,"",IF(E367="","",O367/E367))</f>
        <v/>
      </c>
      <c r="Q367" s="27">
        <f>IF(O367="","",O367*Inserimento!Q367)</f>
        <v/>
      </c>
      <c r="R367" s="27">
        <f>IF(1-Inserimento!J367=0,"",IF(N367="","",SUM(F367,H367,I367,J367,K367,L367,M367)/(1-Inserimento!J367)))</f>
        <v/>
      </c>
      <c r="S367" s="13">
        <f>IF(P367="","",IF(P367&gt;=Parametri!$C$29,"OK",IF(P367&gt;=Parametri!$C$30,"ATTENZIONE","CRITICO")))</f>
        <v/>
      </c>
      <c r="T367" s="29">
        <f>IF(Inserimento!T367="","",TODAY()-Inserimento!T367)</f>
        <v/>
      </c>
      <c r="U367" s="13">
        <f>IF(S367="","",IF(AND(S367="CRITICO",T367&gt;Parametri!$C$31),"RIORDINO",IF(T367&gt;Parametri!$C$31,"VERIFICA","")))</f>
        <v/>
      </c>
    </row>
    <row r="368" ht="18" customHeight="1">
      <c r="A368" s="8">
        <f>IF(Inserimento!A368="","",Inserimento!A368)</f>
        <v/>
      </c>
      <c r="B368" s="8">
        <f>IF(Inserimento!C368="","",Inserimento!C368)</f>
        <v/>
      </c>
      <c r="C368" s="8">
        <f>IF(Inserimento!D368="","",Inserimento!D368)</f>
        <v/>
      </c>
      <c r="D368" s="30">
        <f>IF(Inserimento!H368="","",Inserimento!H368)</f>
        <v/>
      </c>
      <c r="E368" s="30">
        <f>IF(Inserimento!H368="","",IF(Inserimento!I368="22%",Inserimento!H368/1.22,IF(Inserimento!I368="10%",Inserimento!H368/1.10,IF(Inserimento!I368="4%",Inserimento!H368/1.04,Inserimento!H368))))</f>
        <v/>
      </c>
      <c r="F368" s="30">
        <f>IF(Inserimento!G368="","",Inserimento!G368)</f>
        <v/>
      </c>
      <c r="G368" s="30">
        <f>IF(E368="","",E368*Inserimento!J368)</f>
        <v/>
      </c>
      <c r="H368" s="30">
        <f>IF(Inserimento!K368="","",Inserimento!K368)</f>
        <v/>
      </c>
      <c r="I368" s="30">
        <f>IF(Inserimento!L368="","",Inserimento!L368)</f>
        <v/>
      </c>
      <c r="J368" s="30">
        <f>IF(Inserimento!M368="","",Inserimento!M368)</f>
        <v/>
      </c>
      <c r="K368" s="30">
        <f>IF(Inserimento!N368="","",Inserimento!N368)</f>
        <v/>
      </c>
      <c r="L368" s="30">
        <f>IF(Inserimento!O368="","",Inserimento!O368)</f>
        <v/>
      </c>
      <c r="M368" s="30">
        <f>IF(Inserimento!P368="","",Inserimento!P368)</f>
        <v/>
      </c>
      <c r="N368" s="30">
        <f>IF(A368="","",SUM(F368,G368,H368,I368,J368,K368,L368,M368))</f>
        <v/>
      </c>
      <c r="O368" s="30">
        <f>IF(E368="","",E368-N368)</f>
        <v/>
      </c>
      <c r="P368" s="31">
        <f>IF(E368=0,"",IF(E368="","",O368/E368))</f>
        <v/>
      </c>
      <c r="Q368" s="30">
        <f>IF(O368="","",O368*Inserimento!Q368)</f>
        <v/>
      </c>
      <c r="R368" s="30">
        <f>IF(1-Inserimento!J368=0,"",IF(N368="","",SUM(F368,H368,I368,J368,K368,L368,M368)/(1-Inserimento!J368)))</f>
        <v/>
      </c>
      <c r="S368" s="8">
        <f>IF(P368="","",IF(P368&gt;=Parametri!$C$29,"OK",IF(P368&gt;=Parametri!$C$30,"ATTENZIONE","CRITICO")))</f>
        <v/>
      </c>
      <c r="T368" s="32">
        <f>IF(Inserimento!T368="","",TODAY()-Inserimento!T368)</f>
        <v/>
      </c>
      <c r="U368" s="8">
        <f>IF(S368="","",IF(AND(S368="CRITICO",T368&gt;Parametri!$C$31),"RIORDINO",IF(T368&gt;Parametri!$C$31,"VERIFICA","")))</f>
        <v/>
      </c>
    </row>
    <row r="369" ht="18" customHeight="1">
      <c r="A369" s="13">
        <f>IF(Inserimento!A369="","",Inserimento!A369)</f>
        <v/>
      </c>
      <c r="B369" s="13">
        <f>IF(Inserimento!C369="","",Inserimento!C369)</f>
        <v/>
      </c>
      <c r="C369" s="13">
        <f>IF(Inserimento!D369="","",Inserimento!D369)</f>
        <v/>
      </c>
      <c r="D369" s="27">
        <f>IF(Inserimento!H369="","",Inserimento!H369)</f>
        <v/>
      </c>
      <c r="E369" s="27">
        <f>IF(Inserimento!H369="","",IF(Inserimento!I369="22%",Inserimento!H369/1.22,IF(Inserimento!I369="10%",Inserimento!H369/1.10,IF(Inserimento!I369="4%",Inserimento!H369/1.04,Inserimento!H369))))</f>
        <v/>
      </c>
      <c r="F369" s="27">
        <f>IF(Inserimento!G369="","",Inserimento!G369)</f>
        <v/>
      </c>
      <c r="G369" s="27">
        <f>IF(E369="","",E369*Inserimento!J369)</f>
        <v/>
      </c>
      <c r="H369" s="27">
        <f>IF(Inserimento!K369="","",Inserimento!K369)</f>
        <v/>
      </c>
      <c r="I369" s="27">
        <f>IF(Inserimento!L369="","",Inserimento!L369)</f>
        <v/>
      </c>
      <c r="J369" s="27">
        <f>IF(Inserimento!M369="","",Inserimento!M369)</f>
        <v/>
      </c>
      <c r="K369" s="27">
        <f>IF(Inserimento!N369="","",Inserimento!N369)</f>
        <v/>
      </c>
      <c r="L369" s="27">
        <f>IF(Inserimento!O369="","",Inserimento!O369)</f>
        <v/>
      </c>
      <c r="M369" s="27">
        <f>IF(Inserimento!P369="","",Inserimento!P369)</f>
        <v/>
      </c>
      <c r="N369" s="27">
        <f>IF(A369="","",SUM(F369,G369,H369,I369,J369,K369,L369,M369))</f>
        <v/>
      </c>
      <c r="O369" s="27">
        <f>IF(E369="","",E369-N369)</f>
        <v/>
      </c>
      <c r="P369" s="28">
        <f>IF(E369=0,"",IF(E369="","",O369/E369))</f>
        <v/>
      </c>
      <c r="Q369" s="27">
        <f>IF(O369="","",O369*Inserimento!Q369)</f>
        <v/>
      </c>
      <c r="R369" s="27">
        <f>IF(1-Inserimento!J369=0,"",IF(N369="","",SUM(F369,H369,I369,J369,K369,L369,M369)/(1-Inserimento!J369)))</f>
        <v/>
      </c>
      <c r="S369" s="13">
        <f>IF(P369="","",IF(P369&gt;=Parametri!$C$29,"OK",IF(P369&gt;=Parametri!$C$30,"ATTENZIONE","CRITICO")))</f>
        <v/>
      </c>
      <c r="T369" s="29">
        <f>IF(Inserimento!T369="","",TODAY()-Inserimento!T369)</f>
        <v/>
      </c>
      <c r="U369" s="13">
        <f>IF(S369="","",IF(AND(S369="CRITICO",T369&gt;Parametri!$C$31),"RIORDINO",IF(T369&gt;Parametri!$C$31,"VERIFICA","")))</f>
        <v/>
      </c>
    </row>
    <row r="370" ht="18" customHeight="1">
      <c r="A370" s="8">
        <f>IF(Inserimento!A370="","",Inserimento!A370)</f>
        <v/>
      </c>
      <c r="B370" s="8">
        <f>IF(Inserimento!C370="","",Inserimento!C370)</f>
        <v/>
      </c>
      <c r="C370" s="8">
        <f>IF(Inserimento!D370="","",Inserimento!D370)</f>
        <v/>
      </c>
      <c r="D370" s="30">
        <f>IF(Inserimento!H370="","",Inserimento!H370)</f>
        <v/>
      </c>
      <c r="E370" s="30">
        <f>IF(Inserimento!H370="","",IF(Inserimento!I370="22%",Inserimento!H370/1.22,IF(Inserimento!I370="10%",Inserimento!H370/1.10,IF(Inserimento!I370="4%",Inserimento!H370/1.04,Inserimento!H370))))</f>
        <v/>
      </c>
      <c r="F370" s="30">
        <f>IF(Inserimento!G370="","",Inserimento!G370)</f>
        <v/>
      </c>
      <c r="G370" s="30">
        <f>IF(E370="","",E370*Inserimento!J370)</f>
        <v/>
      </c>
      <c r="H370" s="30">
        <f>IF(Inserimento!K370="","",Inserimento!K370)</f>
        <v/>
      </c>
      <c r="I370" s="30">
        <f>IF(Inserimento!L370="","",Inserimento!L370)</f>
        <v/>
      </c>
      <c r="J370" s="30">
        <f>IF(Inserimento!M370="","",Inserimento!M370)</f>
        <v/>
      </c>
      <c r="K370" s="30">
        <f>IF(Inserimento!N370="","",Inserimento!N370)</f>
        <v/>
      </c>
      <c r="L370" s="30">
        <f>IF(Inserimento!O370="","",Inserimento!O370)</f>
        <v/>
      </c>
      <c r="M370" s="30">
        <f>IF(Inserimento!P370="","",Inserimento!P370)</f>
        <v/>
      </c>
      <c r="N370" s="30">
        <f>IF(A370="","",SUM(F370,G370,H370,I370,J370,K370,L370,M370))</f>
        <v/>
      </c>
      <c r="O370" s="30">
        <f>IF(E370="","",E370-N370)</f>
        <v/>
      </c>
      <c r="P370" s="31">
        <f>IF(E370=0,"",IF(E370="","",O370/E370))</f>
        <v/>
      </c>
      <c r="Q370" s="30">
        <f>IF(O370="","",O370*Inserimento!Q370)</f>
        <v/>
      </c>
      <c r="R370" s="30">
        <f>IF(1-Inserimento!J370=0,"",IF(N370="","",SUM(F370,H370,I370,J370,K370,L370,M370)/(1-Inserimento!J370)))</f>
        <v/>
      </c>
      <c r="S370" s="8">
        <f>IF(P370="","",IF(P370&gt;=Parametri!$C$29,"OK",IF(P370&gt;=Parametri!$C$30,"ATTENZIONE","CRITICO")))</f>
        <v/>
      </c>
      <c r="T370" s="32">
        <f>IF(Inserimento!T370="","",TODAY()-Inserimento!T370)</f>
        <v/>
      </c>
      <c r="U370" s="8">
        <f>IF(S370="","",IF(AND(S370="CRITICO",T370&gt;Parametri!$C$31),"RIORDINO",IF(T370&gt;Parametri!$C$31,"VERIFICA","")))</f>
        <v/>
      </c>
    </row>
    <row r="371" ht="18" customHeight="1">
      <c r="A371" s="13">
        <f>IF(Inserimento!A371="","",Inserimento!A371)</f>
        <v/>
      </c>
      <c r="B371" s="13">
        <f>IF(Inserimento!C371="","",Inserimento!C371)</f>
        <v/>
      </c>
      <c r="C371" s="13">
        <f>IF(Inserimento!D371="","",Inserimento!D371)</f>
        <v/>
      </c>
      <c r="D371" s="27">
        <f>IF(Inserimento!H371="","",Inserimento!H371)</f>
        <v/>
      </c>
      <c r="E371" s="27">
        <f>IF(Inserimento!H371="","",IF(Inserimento!I371="22%",Inserimento!H371/1.22,IF(Inserimento!I371="10%",Inserimento!H371/1.10,IF(Inserimento!I371="4%",Inserimento!H371/1.04,Inserimento!H371))))</f>
        <v/>
      </c>
      <c r="F371" s="27">
        <f>IF(Inserimento!G371="","",Inserimento!G371)</f>
        <v/>
      </c>
      <c r="G371" s="27">
        <f>IF(E371="","",E371*Inserimento!J371)</f>
        <v/>
      </c>
      <c r="H371" s="27">
        <f>IF(Inserimento!K371="","",Inserimento!K371)</f>
        <v/>
      </c>
      <c r="I371" s="27">
        <f>IF(Inserimento!L371="","",Inserimento!L371)</f>
        <v/>
      </c>
      <c r="J371" s="27">
        <f>IF(Inserimento!M371="","",Inserimento!M371)</f>
        <v/>
      </c>
      <c r="K371" s="27">
        <f>IF(Inserimento!N371="","",Inserimento!N371)</f>
        <v/>
      </c>
      <c r="L371" s="27">
        <f>IF(Inserimento!O371="","",Inserimento!O371)</f>
        <v/>
      </c>
      <c r="M371" s="27">
        <f>IF(Inserimento!P371="","",Inserimento!P371)</f>
        <v/>
      </c>
      <c r="N371" s="27">
        <f>IF(A371="","",SUM(F371,G371,H371,I371,J371,K371,L371,M371))</f>
        <v/>
      </c>
      <c r="O371" s="27">
        <f>IF(E371="","",E371-N371)</f>
        <v/>
      </c>
      <c r="P371" s="28">
        <f>IF(E371=0,"",IF(E371="","",O371/E371))</f>
        <v/>
      </c>
      <c r="Q371" s="27">
        <f>IF(O371="","",O371*Inserimento!Q371)</f>
        <v/>
      </c>
      <c r="R371" s="27">
        <f>IF(1-Inserimento!J371=0,"",IF(N371="","",SUM(F371,H371,I371,J371,K371,L371,M371)/(1-Inserimento!J371)))</f>
        <v/>
      </c>
      <c r="S371" s="13">
        <f>IF(P371="","",IF(P371&gt;=Parametri!$C$29,"OK",IF(P371&gt;=Parametri!$C$30,"ATTENZIONE","CRITICO")))</f>
        <v/>
      </c>
      <c r="T371" s="29">
        <f>IF(Inserimento!T371="","",TODAY()-Inserimento!T371)</f>
        <v/>
      </c>
      <c r="U371" s="13">
        <f>IF(S371="","",IF(AND(S371="CRITICO",T371&gt;Parametri!$C$31),"RIORDINO",IF(T371&gt;Parametri!$C$31,"VERIFICA","")))</f>
        <v/>
      </c>
    </row>
    <row r="372" ht="18" customHeight="1">
      <c r="A372" s="8">
        <f>IF(Inserimento!A372="","",Inserimento!A372)</f>
        <v/>
      </c>
      <c r="B372" s="8">
        <f>IF(Inserimento!C372="","",Inserimento!C372)</f>
        <v/>
      </c>
      <c r="C372" s="8">
        <f>IF(Inserimento!D372="","",Inserimento!D372)</f>
        <v/>
      </c>
      <c r="D372" s="30">
        <f>IF(Inserimento!H372="","",Inserimento!H372)</f>
        <v/>
      </c>
      <c r="E372" s="30">
        <f>IF(Inserimento!H372="","",IF(Inserimento!I372="22%",Inserimento!H372/1.22,IF(Inserimento!I372="10%",Inserimento!H372/1.10,IF(Inserimento!I372="4%",Inserimento!H372/1.04,Inserimento!H372))))</f>
        <v/>
      </c>
      <c r="F372" s="30">
        <f>IF(Inserimento!G372="","",Inserimento!G372)</f>
        <v/>
      </c>
      <c r="G372" s="30">
        <f>IF(E372="","",E372*Inserimento!J372)</f>
        <v/>
      </c>
      <c r="H372" s="30">
        <f>IF(Inserimento!K372="","",Inserimento!K372)</f>
        <v/>
      </c>
      <c r="I372" s="30">
        <f>IF(Inserimento!L372="","",Inserimento!L372)</f>
        <v/>
      </c>
      <c r="J372" s="30">
        <f>IF(Inserimento!M372="","",Inserimento!M372)</f>
        <v/>
      </c>
      <c r="K372" s="30">
        <f>IF(Inserimento!N372="","",Inserimento!N372)</f>
        <v/>
      </c>
      <c r="L372" s="30">
        <f>IF(Inserimento!O372="","",Inserimento!O372)</f>
        <v/>
      </c>
      <c r="M372" s="30">
        <f>IF(Inserimento!P372="","",Inserimento!P372)</f>
        <v/>
      </c>
      <c r="N372" s="30">
        <f>IF(A372="","",SUM(F372,G372,H372,I372,J372,K372,L372,M372))</f>
        <v/>
      </c>
      <c r="O372" s="30">
        <f>IF(E372="","",E372-N372)</f>
        <v/>
      </c>
      <c r="P372" s="31">
        <f>IF(E372=0,"",IF(E372="","",O372/E372))</f>
        <v/>
      </c>
      <c r="Q372" s="30">
        <f>IF(O372="","",O372*Inserimento!Q372)</f>
        <v/>
      </c>
      <c r="R372" s="30">
        <f>IF(1-Inserimento!J372=0,"",IF(N372="","",SUM(F372,H372,I372,J372,K372,L372,M372)/(1-Inserimento!J372)))</f>
        <v/>
      </c>
      <c r="S372" s="8">
        <f>IF(P372="","",IF(P372&gt;=Parametri!$C$29,"OK",IF(P372&gt;=Parametri!$C$30,"ATTENZIONE","CRITICO")))</f>
        <v/>
      </c>
      <c r="T372" s="32">
        <f>IF(Inserimento!T372="","",TODAY()-Inserimento!T372)</f>
        <v/>
      </c>
      <c r="U372" s="8">
        <f>IF(S372="","",IF(AND(S372="CRITICO",T372&gt;Parametri!$C$31),"RIORDINO",IF(T372&gt;Parametri!$C$31,"VERIFICA","")))</f>
        <v/>
      </c>
    </row>
    <row r="373" ht="18" customHeight="1">
      <c r="A373" s="13">
        <f>IF(Inserimento!A373="","",Inserimento!A373)</f>
        <v/>
      </c>
      <c r="B373" s="13">
        <f>IF(Inserimento!C373="","",Inserimento!C373)</f>
        <v/>
      </c>
      <c r="C373" s="13">
        <f>IF(Inserimento!D373="","",Inserimento!D373)</f>
        <v/>
      </c>
      <c r="D373" s="27">
        <f>IF(Inserimento!H373="","",Inserimento!H373)</f>
        <v/>
      </c>
      <c r="E373" s="27">
        <f>IF(Inserimento!H373="","",IF(Inserimento!I373="22%",Inserimento!H373/1.22,IF(Inserimento!I373="10%",Inserimento!H373/1.10,IF(Inserimento!I373="4%",Inserimento!H373/1.04,Inserimento!H373))))</f>
        <v/>
      </c>
      <c r="F373" s="27">
        <f>IF(Inserimento!G373="","",Inserimento!G373)</f>
        <v/>
      </c>
      <c r="G373" s="27">
        <f>IF(E373="","",E373*Inserimento!J373)</f>
        <v/>
      </c>
      <c r="H373" s="27">
        <f>IF(Inserimento!K373="","",Inserimento!K373)</f>
        <v/>
      </c>
      <c r="I373" s="27">
        <f>IF(Inserimento!L373="","",Inserimento!L373)</f>
        <v/>
      </c>
      <c r="J373" s="27">
        <f>IF(Inserimento!M373="","",Inserimento!M373)</f>
        <v/>
      </c>
      <c r="K373" s="27">
        <f>IF(Inserimento!N373="","",Inserimento!N373)</f>
        <v/>
      </c>
      <c r="L373" s="27">
        <f>IF(Inserimento!O373="","",Inserimento!O373)</f>
        <v/>
      </c>
      <c r="M373" s="27">
        <f>IF(Inserimento!P373="","",Inserimento!P373)</f>
        <v/>
      </c>
      <c r="N373" s="27">
        <f>IF(A373="","",SUM(F373,G373,H373,I373,J373,K373,L373,M373))</f>
        <v/>
      </c>
      <c r="O373" s="27">
        <f>IF(E373="","",E373-N373)</f>
        <v/>
      </c>
      <c r="P373" s="28">
        <f>IF(E373=0,"",IF(E373="","",O373/E373))</f>
        <v/>
      </c>
      <c r="Q373" s="27">
        <f>IF(O373="","",O373*Inserimento!Q373)</f>
        <v/>
      </c>
      <c r="R373" s="27">
        <f>IF(1-Inserimento!J373=0,"",IF(N373="","",SUM(F373,H373,I373,J373,K373,L373,M373)/(1-Inserimento!J373)))</f>
        <v/>
      </c>
      <c r="S373" s="13">
        <f>IF(P373="","",IF(P373&gt;=Parametri!$C$29,"OK",IF(P373&gt;=Parametri!$C$30,"ATTENZIONE","CRITICO")))</f>
        <v/>
      </c>
      <c r="T373" s="29">
        <f>IF(Inserimento!T373="","",TODAY()-Inserimento!T373)</f>
        <v/>
      </c>
      <c r="U373" s="13">
        <f>IF(S373="","",IF(AND(S373="CRITICO",T373&gt;Parametri!$C$31),"RIORDINO",IF(T373&gt;Parametri!$C$31,"VERIFICA","")))</f>
        <v/>
      </c>
    </row>
    <row r="374" ht="18" customHeight="1">
      <c r="A374" s="8">
        <f>IF(Inserimento!A374="","",Inserimento!A374)</f>
        <v/>
      </c>
      <c r="B374" s="8">
        <f>IF(Inserimento!C374="","",Inserimento!C374)</f>
        <v/>
      </c>
      <c r="C374" s="8">
        <f>IF(Inserimento!D374="","",Inserimento!D374)</f>
        <v/>
      </c>
      <c r="D374" s="30">
        <f>IF(Inserimento!H374="","",Inserimento!H374)</f>
        <v/>
      </c>
      <c r="E374" s="30">
        <f>IF(Inserimento!H374="","",IF(Inserimento!I374="22%",Inserimento!H374/1.22,IF(Inserimento!I374="10%",Inserimento!H374/1.10,IF(Inserimento!I374="4%",Inserimento!H374/1.04,Inserimento!H374))))</f>
        <v/>
      </c>
      <c r="F374" s="30">
        <f>IF(Inserimento!G374="","",Inserimento!G374)</f>
        <v/>
      </c>
      <c r="G374" s="30">
        <f>IF(E374="","",E374*Inserimento!J374)</f>
        <v/>
      </c>
      <c r="H374" s="30">
        <f>IF(Inserimento!K374="","",Inserimento!K374)</f>
        <v/>
      </c>
      <c r="I374" s="30">
        <f>IF(Inserimento!L374="","",Inserimento!L374)</f>
        <v/>
      </c>
      <c r="J374" s="30">
        <f>IF(Inserimento!M374="","",Inserimento!M374)</f>
        <v/>
      </c>
      <c r="K374" s="30">
        <f>IF(Inserimento!N374="","",Inserimento!N374)</f>
        <v/>
      </c>
      <c r="L374" s="30">
        <f>IF(Inserimento!O374="","",Inserimento!O374)</f>
        <v/>
      </c>
      <c r="M374" s="30">
        <f>IF(Inserimento!P374="","",Inserimento!P374)</f>
        <v/>
      </c>
      <c r="N374" s="30">
        <f>IF(A374="","",SUM(F374,G374,H374,I374,J374,K374,L374,M374))</f>
        <v/>
      </c>
      <c r="O374" s="30">
        <f>IF(E374="","",E374-N374)</f>
        <v/>
      </c>
      <c r="P374" s="31">
        <f>IF(E374=0,"",IF(E374="","",O374/E374))</f>
        <v/>
      </c>
      <c r="Q374" s="30">
        <f>IF(O374="","",O374*Inserimento!Q374)</f>
        <v/>
      </c>
      <c r="R374" s="30">
        <f>IF(1-Inserimento!J374=0,"",IF(N374="","",SUM(F374,H374,I374,J374,K374,L374,M374)/(1-Inserimento!J374)))</f>
        <v/>
      </c>
      <c r="S374" s="8">
        <f>IF(P374="","",IF(P374&gt;=Parametri!$C$29,"OK",IF(P374&gt;=Parametri!$C$30,"ATTENZIONE","CRITICO")))</f>
        <v/>
      </c>
      <c r="T374" s="32">
        <f>IF(Inserimento!T374="","",TODAY()-Inserimento!T374)</f>
        <v/>
      </c>
      <c r="U374" s="8">
        <f>IF(S374="","",IF(AND(S374="CRITICO",T374&gt;Parametri!$C$31),"RIORDINO",IF(T374&gt;Parametri!$C$31,"VERIFICA","")))</f>
        <v/>
      </c>
    </row>
    <row r="375" ht="18" customHeight="1">
      <c r="A375" s="13">
        <f>IF(Inserimento!A375="","",Inserimento!A375)</f>
        <v/>
      </c>
      <c r="B375" s="13">
        <f>IF(Inserimento!C375="","",Inserimento!C375)</f>
        <v/>
      </c>
      <c r="C375" s="13">
        <f>IF(Inserimento!D375="","",Inserimento!D375)</f>
        <v/>
      </c>
      <c r="D375" s="27">
        <f>IF(Inserimento!H375="","",Inserimento!H375)</f>
        <v/>
      </c>
      <c r="E375" s="27">
        <f>IF(Inserimento!H375="","",IF(Inserimento!I375="22%",Inserimento!H375/1.22,IF(Inserimento!I375="10%",Inserimento!H375/1.10,IF(Inserimento!I375="4%",Inserimento!H375/1.04,Inserimento!H375))))</f>
        <v/>
      </c>
      <c r="F375" s="27">
        <f>IF(Inserimento!G375="","",Inserimento!G375)</f>
        <v/>
      </c>
      <c r="G375" s="27">
        <f>IF(E375="","",E375*Inserimento!J375)</f>
        <v/>
      </c>
      <c r="H375" s="27">
        <f>IF(Inserimento!K375="","",Inserimento!K375)</f>
        <v/>
      </c>
      <c r="I375" s="27">
        <f>IF(Inserimento!L375="","",Inserimento!L375)</f>
        <v/>
      </c>
      <c r="J375" s="27">
        <f>IF(Inserimento!M375="","",Inserimento!M375)</f>
        <v/>
      </c>
      <c r="K375" s="27">
        <f>IF(Inserimento!N375="","",Inserimento!N375)</f>
        <v/>
      </c>
      <c r="L375" s="27">
        <f>IF(Inserimento!O375="","",Inserimento!O375)</f>
        <v/>
      </c>
      <c r="M375" s="27">
        <f>IF(Inserimento!P375="","",Inserimento!P375)</f>
        <v/>
      </c>
      <c r="N375" s="27">
        <f>IF(A375="","",SUM(F375,G375,H375,I375,J375,K375,L375,M375))</f>
        <v/>
      </c>
      <c r="O375" s="27">
        <f>IF(E375="","",E375-N375)</f>
        <v/>
      </c>
      <c r="P375" s="28">
        <f>IF(E375=0,"",IF(E375="","",O375/E375))</f>
        <v/>
      </c>
      <c r="Q375" s="27">
        <f>IF(O375="","",O375*Inserimento!Q375)</f>
        <v/>
      </c>
      <c r="R375" s="27">
        <f>IF(1-Inserimento!J375=0,"",IF(N375="","",SUM(F375,H375,I375,J375,K375,L375,M375)/(1-Inserimento!J375)))</f>
        <v/>
      </c>
      <c r="S375" s="13">
        <f>IF(P375="","",IF(P375&gt;=Parametri!$C$29,"OK",IF(P375&gt;=Parametri!$C$30,"ATTENZIONE","CRITICO")))</f>
        <v/>
      </c>
      <c r="T375" s="29">
        <f>IF(Inserimento!T375="","",TODAY()-Inserimento!T375)</f>
        <v/>
      </c>
      <c r="U375" s="13">
        <f>IF(S375="","",IF(AND(S375="CRITICO",T375&gt;Parametri!$C$31),"RIORDINO",IF(T375&gt;Parametri!$C$31,"VERIFICA","")))</f>
        <v/>
      </c>
    </row>
    <row r="376" ht="18" customHeight="1">
      <c r="A376" s="8">
        <f>IF(Inserimento!A376="","",Inserimento!A376)</f>
        <v/>
      </c>
      <c r="B376" s="8">
        <f>IF(Inserimento!C376="","",Inserimento!C376)</f>
        <v/>
      </c>
      <c r="C376" s="8">
        <f>IF(Inserimento!D376="","",Inserimento!D376)</f>
        <v/>
      </c>
      <c r="D376" s="30">
        <f>IF(Inserimento!H376="","",Inserimento!H376)</f>
        <v/>
      </c>
      <c r="E376" s="30">
        <f>IF(Inserimento!H376="","",IF(Inserimento!I376="22%",Inserimento!H376/1.22,IF(Inserimento!I376="10%",Inserimento!H376/1.10,IF(Inserimento!I376="4%",Inserimento!H376/1.04,Inserimento!H376))))</f>
        <v/>
      </c>
      <c r="F376" s="30">
        <f>IF(Inserimento!G376="","",Inserimento!G376)</f>
        <v/>
      </c>
      <c r="G376" s="30">
        <f>IF(E376="","",E376*Inserimento!J376)</f>
        <v/>
      </c>
      <c r="H376" s="30">
        <f>IF(Inserimento!K376="","",Inserimento!K376)</f>
        <v/>
      </c>
      <c r="I376" s="30">
        <f>IF(Inserimento!L376="","",Inserimento!L376)</f>
        <v/>
      </c>
      <c r="J376" s="30">
        <f>IF(Inserimento!M376="","",Inserimento!M376)</f>
        <v/>
      </c>
      <c r="K376" s="30">
        <f>IF(Inserimento!N376="","",Inserimento!N376)</f>
        <v/>
      </c>
      <c r="L376" s="30">
        <f>IF(Inserimento!O376="","",Inserimento!O376)</f>
        <v/>
      </c>
      <c r="M376" s="30">
        <f>IF(Inserimento!P376="","",Inserimento!P376)</f>
        <v/>
      </c>
      <c r="N376" s="30">
        <f>IF(A376="","",SUM(F376,G376,H376,I376,J376,K376,L376,M376))</f>
        <v/>
      </c>
      <c r="O376" s="30">
        <f>IF(E376="","",E376-N376)</f>
        <v/>
      </c>
      <c r="P376" s="31">
        <f>IF(E376=0,"",IF(E376="","",O376/E376))</f>
        <v/>
      </c>
      <c r="Q376" s="30">
        <f>IF(O376="","",O376*Inserimento!Q376)</f>
        <v/>
      </c>
      <c r="R376" s="30">
        <f>IF(1-Inserimento!J376=0,"",IF(N376="","",SUM(F376,H376,I376,J376,K376,L376,M376)/(1-Inserimento!J376)))</f>
        <v/>
      </c>
      <c r="S376" s="8">
        <f>IF(P376="","",IF(P376&gt;=Parametri!$C$29,"OK",IF(P376&gt;=Parametri!$C$30,"ATTENZIONE","CRITICO")))</f>
        <v/>
      </c>
      <c r="T376" s="32">
        <f>IF(Inserimento!T376="","",TODAY()-Inserimento!T376)</f>
        <v/>
      </c>
      <c r="U376" s="8">
        <f>IF(S376="","",IF(AND(S376="CRITICO",T376&gt;Parametri!$C$31),"RIORDINO",IF(T376&gt;Parametri!$C$31,"VERIFICA","")))</f>
        <v/>
      </c>
    </row>
    <row r="377" ht="18" customHeight="1">
      <c r="A377" s="13">
        <f>IF(Inserimento!A377="","",Inserimento!A377)</f>
        <v/>
      </c>
      <c r="B377" s="13">
        <f>IF(Inserimento!C377="","",Inserimento!C377)</f>
        <v/>
      </c>
      <c r="C377" s="13">
        <f>IF(Inserimento!D377="","",Inserimento!D377)</f>
        <v/>
      </c>
      <c r="D377" s="27">
        <f>IF(Inserimento!H377="","",Inserimento!H377)</f>
        <v/>
      </c>
      <c r="E377" s="27">
        <f>IF(Inserimento!H377="","",IF(Inserimento!I377="22%",Inserimento!H377/1.22,IF(Inserimento!I377="10%",Inserimento!H377/1.10,IF(Inserimento!I377="4%",Inserimento!H377/1.04,Inserimento!H377))))</f>
        <v/>
      </c>
      <c r="F377" s="27">
        <f>IF(Inserimento!G377="","",Inserimento!G377)</f>
        <v/>
      </c>
      <c r="G377" s="27">
        <f>IF(E377="","",E377*Inserimento!J377)</f>
        <v/>
      </c>
      <c r="H377" s="27">
        <f>IF(Inserimento!K377="","",Inserimento!K377)</f>
        <v/>
      </c>
      <c r="I377" s="27">
        <f>IF(Inserimento!L377="","",Inserimento!L377)</f>
        <v/>
      </c>
      <c r="J377" s="27">
        <f>IF(Inserimento!M377="","",Inserimento!M377)</f>
        <v/>
      </c>
      <c r="K377" s="27">
        <f>IF(Inserimento!N377="","",Inserimento!N377)</f>
        <v/>
      </c>
      <c r="L377" s="27">
        <f>IF(Inserimento!O377="","",Inserimento!O377)</f>
        <v/>
      </c>
      <c r="M377" s="27">
        <f>IF(Inserimento!P377="","",Inserimento!P377)</f>
        <v/>
      </c>
      <c r="N377" s="27">
        <f>IF(A377="","",SUM(F377,G377,H377,I377,J377,K377,L377,M377))</f>
        <v/>
      </c>
      <c r="O377" s="27">
        <f>IF(E377="","",E377-N377)</f>
        <v/>
      </c>
      <c r="P377" s="28">
        <f>IF(E377=0,"",IF(E377="","",O377/E377))</f>
        <v/>
      </c>
      <c r="Q377" s="27">
        <f>IF(O377="","",O377*Inserimento!Q377)</f>
        <v/>
      </c>
      <c r="R377" s="27">
        <f>IF(1-Inserimento!J377=0,"",IF(N377="","",SUM(F377,H377,I377,J377,K377,L377,M377)/(1-Inserimento!J377)))</f>
        <v/>
      </c>
      <c r="S377" s="13">
        <f>IF(P377="","",IF(P377&gt;=Parametri!$C$29,"OK",IF(P377&gt;=Parametri!$C$30,"ATTENZIONE","CRITICO")))</f>
        <v/>
      </c>
      <c r="T377" s="29">
        <f>IF(Inserimento!T377="","",TODAY()-Inserimento!T377)</f>
        <v/>
      </c>
      <c r="U377" s="13">
        <f>IF(S377="","",IF(AND(S377="CRITICO",T377&gt;Parametri!$C$31),"RIORDINO",IF(T377&gt;Parametri!$C$31,"VERIFICA","")))</f>
        <v/>
      </c>
    </row>
    <row r="378" ht="18" customHeight="1">
      <c r="A378" s="8">
        <f>IF(Inserimento!A378="","",Inserimento!A378)</f>
        <v/>
      </c>
      <c r="B378" s="8">
        <f>IF(Inserimento!C378="","",Inserimento!C378)</f>
        <v/>
      </c>
      <c r="C378" s="8">
        <f>IF(Inserimento!D378="","",Inserimento!D378)</f>
        <v/>
      </c>
      <c r="D378" s="30">
        <f>IF(Inserimento!H378="","",Inserimento!H378)</f>
        <v/>
      </c>
      <c r="E378" s="30">
        <f>IF(Inserimento!H378="","",IF(Inserimento!I378="22%",Inserimento!H378/1.22,IF(Inserimento!I378="10%",Inserimento!H378/1.10,IF(Inserimento!I378="4%",Inserimento!H378/1.04,Inserimento!H378))))</f>
        <v/>
      </c>
      <c r="F378" s="30">
        <f>IF(Inserimento!G378="","",Inserimento!G378)</f>
        <v/>
      </c>
      <c r="G378" s="30">
        <f>IF(E378="","",E378*Inserimento!J378)</f>
        <v/>
      </c>
      <c r="H378" s="30">
        <f>IF(Inserimento!K378="","",Inserimento!K378)</f>
        <v/>
      </c>
      <c r="I378" s="30">
        <f>IF(Inserimento!L378="","",Inserimento!L378)</f>
        <v/>
      </c>
      <c r="J378" s="30">
        <f>IF(Inserimento!M378="","",Inserimento!M378)</f>
        <v/>
      </c>
      <c r="K378" s="30">
        <f>IF(Inserimento!N378="","",Inserimento!N378)</f>
        <v/>
      </c>
      <c r="L378" s="30">
        <f>IF(Inserimento!O378="","",Inserimento!O378)</f>
        <v/>
      </c>
      <c r="M378" s="30">
        <f>IF(Inserimento!P378="","",Inserimento!P378)</f>
        <v/>
      </c>
      <c r="N378" s="30">
        <f>IF(A378="","",SUM(F378,G378,H378,I378,J378,K378,L378,M378))</f>
        <v/>
      </c>
      <c r="O378" s="30">
        <f>IF(E378="","",E378-N378)</f>
        <v/>
      </c>
      <c r="P378" s="31">
        <f>IF(E378=0,"",IF(E378="","",O378/E378))</f>
        <v/>
      </c>
      <c r="Q378" s="30">
        <f>IF(O378="","",O378*Inserimento!Q378)</f>
        <v/>
      </c>
      <c r="R378" s="30">
        <f>IF(1-Inserimento!J378=0,"",IF(N378="","",SUM(F378,H378,I378,J378,K378,L378,M378)/(1-Inserimento!J378)))</f>
        <v/>
      </c>
      <c r="S378" s="8">
        <f>IF(P378="","",IF(P378&gt;=Parametri!$C$29,"OK",IF(P378&gt;=Parametri!$C$30,"ATTENZIONE","CRITICO")))</f>
        <v/>
      </c>
      <c r="T378" s="32">
        <f>IF(Inserimento!T378="","",TODAY()-Inserimento!T378)</f>
        <v/>
      </c>
      <c r="U378" s="8">
        <f>IF(S378="","",IF(AND(S378="CRITICO",T378&gt;Parametri!$C$31),"RIORDINO",IF(T378&gt;Parametri!$C$31,"VERIFICA","")))</f>
        <v/>
      </c>
    </row>
    <row r="379" ht="18" customHeight="1">
      <c r="A379" s="13">
        <f>IF(Inserimento!A379="","",Inserimento!A379)</f>
        <v/>
      </c>
      <c r="B379" s="13">
        <f>IF(Inserimento!C379="","",Inserimento!C379)</f>
        <v/>
      </c>
      <c r="C379" s="13">
        <f>IF(Inserimento!D379="","",Inserimento!D379)</f>
        <v/>
      </c>
      <c r="D379" s="27">
        <f>IF(Inserimento!H379="","",Inserimento!H379)</f>
        <v/>
      </c>
      <c r="E379" s="27">
        <f>IF(Inserimento!H379="","",IF(Inserimento!I379="22%",Inserimento!H379/1.22,IF(Inserimento!I379="10%",Inserimento!H379/1.10,IF(Inserimento!I379="4%",Inserimento!H379/1.04,Inserimento!H379))))</f>
        <v/>
      </c>
      <c r="F379" s="27">
        <f>IF(Inserimento!G379="","",Inserimento!G379)</f>
        <v/>
      </c>
      <c r="G379" s="27">
        <f>IF(E379="","",E379*Inserimento!J379)</f>
        <v/>
      </c>
      <c r="H379" s="27">
        <f>IF(Inserimento!K379="","",Inserimento!K379)</f>
        <v/>
      </c>
      <c r="I379" s="27">
        <f>IF(Inserimento!L379="","",Inserimento!L379)</f>
        <v/>
      </c>
      <c r="J379" s="27">
        <f>IF(Inserimento!M379="","",Inserimento!M379)</f>
        <v/>
      </c>
      <c r="K379" s="27">
        <f>IF(Inserimento!N379="","",Inserimento!N379)</f>
        <v/>
      </c>
      <c r="L379" s="27">
        <f>IF(Inserimento!O379="","",Inserimento!O379)</f>
        <v/>
      </c>
      <c r="M379" s="27">
        <f>IF(Inserimento!P379="","",Inserimento!P379)</f>
        <v/>
      </c>
      <c r="N379" s="27">
        <f>IF(A379="","",SUM(F379,G379,H379,I379,J379,K379,L379,M379))</f>
        <v/>
      </c>
      <c r="O379" s="27">
        <f>IF(E379="","",E379-N379)</f>
        <v/>
      </c>
      <c r="P379" s="28">
        <f>IF(E379=0,"",IF(E379="","",O379/E379))</f>
        <v/>
      </c>
      <c r="Q379" s="27">
        <f>IF(O379="","",O379*Inserimento!Q379)</f>
        <v/>
      </c>
      <c r="R379" s="27">
        <f>IF(1-Inserimento!J379=0,"",IF(N379="","",SUM(F379,H379,I379,J379,K379,L379,M379)/(1-Inserimento!J379)))</f>
        <v/>
      </c>
      <c r="S379" s="13">
        <f>IF(P379="","",IF(P379&gt;=Parametri!$C$29,"OK",IF(P379&gt;=Parametri!$C$30,"ATTENZIONE","CRITICO")))</f>
        <v/>
      </c>
      <c r="T379" s="29">
        <f>IF(Inserimento!T379="","",TODAY()-Inserimento!T379)</f>
        <v/>
      </c>
      <c r="U379" s="13">
        <f>IF(S379="","",IF(AND(S379="CRITICO",T379&gt;Parametri!$C$31),"RIORDINO",IF(T379&gt;Parametri!$C$31,"VERIFICA","")))</f>
        <v/>
      </c>
    </row>
    <row r="380" ht="18" customHeight="1">
      <c r="A380" s="8">
        <f>IF(Inserimento!A380="","",Inserimento!A380)</f>
        <v/>
      </c>
      <c r="B380" s="8">
        <f>IF(Inserimento!C380="","",Inserimento!C380)</f>
        <v/>
      </c>
      <c r="C380" s="8">
        <f>IF(Inserimento!D380="","",Inserimento!D380)</f>
        <v/>
      </c>
      <c r="D380" s="30">
        <f>IF(Inserimento!H380="","",Inserimento!H380)</f>
        <v/>
      </c>
      <c r="E380" s="30">
        <f>IF(Inserimento!H380="","",IF(Inserimento!I380="22%",Inserimento!H380/1.22,IF(Inserimento!I380="10%",Inserimento!H380/1.10,IF(Inserimento!I380="4%",Inserimento!H380/1.04,Inserimento!H380))))</f>
        <v/>
      </c>
      <c r="F380" s="30">
        <f>IF(Inserimento!G380="","",Inserimento!G380)</f>
        <v/>
      </c>
      <c r="G380" s="30">
        <f>IF(E380="","",E380*Inserimento!J380)</f>
        <v/>
      </c>
      <c r="H380" s="30">
        <f>IF(Inserimento!K380="","",Inserimento!K380)</f>
        <v/>
      </c>
      <c r="I380" s="30">
        <f>IF(Inserimento!L380="","",Inserimento!L380)</f>
        <v/>
      </c>
      <c r="J380" s="30">
        <f>IF(Inserimento!M380="","",Inserimento!M380)</f>
        <v/>
      </c>
      <c r="K380" s="30">
        <f>IF(Inserimento!N380="","",Inserimento!N380)</f>
        <v/>
      </c>
      <c r="L380" s="30">
        <f>IF(Inserimento!O380="","",Inserimento!O380)</f>
        <v/>
      </c>
      <c r="M380" s="30">
        <f>IF(Inserimento!P380="","",Inserimento!P380)</f>
        <v/>
      </c>
      <c r="N380" s="30">
        <f>IF(A380="","",SUM(F380,G380,H380,I380,J380,K380,L380,M380))</f>
        <v/>
      </c>
      <c r="O380" s="30">
        <f>IF(E380="","",E380-N380)</f>
        <v/>
      </c>
      <c r="P380" s="31">
        <f>IF(E380=0,"",IF(E380="","",O380/E380))</f>
        <v/>
      </c>
      <c r="Q380" s="30">
        <f>IF(O380="","",O380*Inserimento!Q380)</f>
        <v/>
      </c>
      <c r="R380" s="30">
        <f>IF(1-Inserimento!J380=0,"",IF(N380="","",SUM(F380,H380,I380,J380,K380,L380,M380)/(1-Inserimento!J380)))</f>
        <v/>
      </c>
      <c r="S380" s="8">
        <f>IF(P380="","",IF(P380&gt;=Parametri!$C$29,"OK",IF(P380&gt;=Parametri!$C$30,"ATTENZIONE","CRITICO")))</f>
        <v/>
      </c>
      <c r="T380" s="32">
        <f>IF(Inserimento!T380="","",TODAY()-Inserimento!T380)</f>
        <v/>
      </c>
      <c r="U380" s="8">
        <f>IF(S380="","",IF(AND(S380="CRITICO",T380&gt;Parametri!$C$31),"RIORDINO",IF(T380&gt;Parametri!$C$31,"VERIFICA","")))</f>
        <v/>
      </c>
    </row>
    <row r="381" ht="18" customHeight="1">
      <c r="A381" s="13">
        <f>IF(Inserimento!A381="","",Inserimento!A381)</f>
        <v/>
      </c>
      <c r="B381" s="13">
        <f>IF(Inserimento!C381="","",Inserimento!C381)</f>
        <v/>
      </c>
      <c r="C381" s="13">
        <f>IF(Inserimento!D381="","",Inserimento!D381)</f>
        <v/>
      </c>
      <c r="D381" s="27">
        <f>IF(Inserimento!H381="","",Inserimento!H381)</f>
        <v/>
      </c>
      <c r="E381" s="27">
        <f>IF(Inserimento!H381="","",IF(Inserimento!I381="22%",Inserimento!H381/1.22,IF(Inserimento!I381="10%",Inserimento!H381/1.10,IF(Inserimento!I381="4%",Inserimento!H381/1.04,Inserimento!H381))))</f>
        <v/>
      </c>
      <c r="F381" s="27">
        <f>IF(Inserimento!G381="","",Inserimento!G381)</f>
        <v/>
      </c>
      <c r="G381" s="27">
        <f>IF(E381="","",E381*Inserimento!J381)</f>
        <v/>
      </c>
      <c r="H381" s="27">
        <f>IF(Inserimento!K381="","",Inserimento!K381)</f>
        <v/>
      </c>
      <c r="I381" s="27">
        <f>IF(Inserimento!L381="","",Inserimento!L381)</f>
        <v/>
      </c>
      <c r="J381" s="27">
        <f>IF(Inserimento!M381="","",Inserimento!M381)</f>
        <v/>
      </c>
      <c r="K381" s="27">
        <f>IF(Inserimento!N381="","",Inserimento!N381)</f>
        <v/>
      </c>
      <c r="L381" s="27">
        <f>IF(Inserimento!O381="","",Inserimento!O381)</f>
        <v/>
      </c>
      <c r="M381" s="27">
        <f>IF(Inserimento!P381="","",Inserimento!P381)</f>
        <v/>
      </c>
      <c r="N381" s="27">
        <f>IF(A381="","",SUM(F381,G381,H381,I381,J381,K381,L381,M381))</f>
        <v/>
      </c>
      <c r="O381" s="27">
        <f>IF(E381="","",E381-N381)</f>
        <v/>
      </c>
      <c r="P381" s="28">
        <f>IF(E381=0,"",IF(E381="","",O381/E381))</f>
        <v/>
      </c>
      <c r="Q381" s="27">
        <f>IF(O381="","",O381*Inserimento!Q381)</f>
        <v/>
      </c>
      <c r="R381" s="27">
        <f>IF(1-Inserimento!J381=0,"",IF(N381="","",SUM(F381,H381,I381,J381,K381,L381,M381)/(1-Inserimento!J381)))</f>
        <v/>
      </c>
      <c r="S381" s="13">
        <f>IF(P381="","",IF(P381&gt;=Parametri!$C$29,"OK",IF(P381&gt;=Parametri!$C$30,"ATTENZIONE","CRITICO")))</f>
        <v/>
      </c>
      <c r="T381" s="29">
        <f>IF(Inserimento!T381="","",TODAY()-Inserimento!T381)</f>
        <v/>
      </c>
      <c r="U381" s="13">
        <f>IF(S381="","",IF(AND(S381="CRITICO",T381&gt;Parametri!$C$31),"RIORDINO",IF(T381&gt;Parametri!$C$31,"VERIFICA","")))</f>
        <v/>
      </c>
    </row>
    <row r="382" ht="18" customHeight="1">
      <c r="A382" s="8">
        <f>IF(Inserimento!A382="","",Inserimento!A382)</f>
        <v/>
      </c>
      <c r="B382" s="8">
        <f>IF(Inserimento!C382="","",Inserimento!C382)</f>
        <v/>
      </c>
      <c r="C382" s="8">
        <f>IF(Inserimento!D382="","",Inserimento!D382)</f>
        <v/>
      </c>
      <c r="D382" s="30">
        <f>IF(Inserimento!H382="","",Inserimento!H382)</f>
        <v/>
      </c>
      <c r="E382" s="30">
        <f>IF(Inserimento!H382="","",IF(Inserimento!I382="22%",Inserimento!H382/1.22,IF(Inserimento!I382="10%",Inserimento!H382/1.10,IF(Inserimento!I382="4%",Inserimento!H382/1.04,Inserimento!H382))))</f>
        <v/>
      </c>
      <c r="F382" s="30">
        <f>IF(Inserimento!G382="","",Inserimento!G382)</f>
        <v/>
      </c>
      <c r="G382" s="30">
        <f>IF(E382="","",E382*Inserimento!J382)</f>
        <v/>
      </c>
      <c r="H382" s="30">
        <f>IF(Inserimento!K382="","",Inserimento!K382)</f>
        <v/>
      </c>
      <c r="I382" s="30">
        <f>IF(Inserimento!L382="","",Inserimento!L382)</f>
        <v/>
      </c>
      <c r="J382" s="30">
        <f>IF(Inserimento!M382="","",Inserimento!M382)</f>
        <v/>
      </c>
      <c r="K382" s="30">
        <f>IF(Inserimento!N382="","",Inserimento!N382)</f>
        <v/>
      </c>
      <c r="L382" s="30">
        <f>IF(Inserimento!O382="","",Inserimento!O382)</f>
        <v/>
      </c>
      <c r="M382" s="30">
        <f>IF(Inserimento!P382="","",Inserimento!P382)</f>
        <v/>
      </c>
      <c r="N382" s="30">
        <f>IF(A382="","",SUM(F382,G382,H382,I382,J382,K382,L382,M382))</f>
        <v/>
      </c>
      <c r="O382" s="30">
        <f>IF(E382="","",E382-N382)</f>
        <v/>
      </c>
      <c r="P382" s="31">
        <f>IF(E382=0,"",IF(E382="","",O382/E382))</f>
        <v/>
      </c>
      <c r="Q382" s="30">
        <f>IF(O382="","",O382*Inserimento!Q382)</f>
        <v/>
      </c>
      <c r="R382" s="30">
        <f>IF(1-Inserimento!J382=0,"",IF(N382="","",SUM(F382,H382,I382,J382,K382,L382,M382)/(1-Inserimento!J382)))</f>
        <v/>
      </c>
      <c r="S382" s="8">
        <f>IF(P382="","",IF(P382&gt;=Parametri!$C$29,"OK",IF(P382&gt;=Parametri!$C$30,"ATTENZIONE","CRITICO")))</f>
        <v/>
      </c>
      <c r="T382" s="32">
        <f>IF(Inserimento!T382="","",TODAY()-Inserimento!T382)</f>
        <v/>
      </c>
      <c r="U382" s="8">
        <f>IF(S382="","",IF(AND(S382="CRITICO",T382&gt;Parametri!$C$31),"RIORDINO",IF(T382&gt;Parametri!$C$31,"VERIFICA","")))</f>
        <v/>
      </c>
    </row>
    <row r="383" ht="18" customHeight="1">
      <c r="A383" s="13">
        <f>IF(Inserimento!A383="","",Inserimento!A383)</f>
        <v/>
      </c>
      <c r="B383" s="13">
        <f>IF(Inserimento!C383="","",Inserimento!C383)</f>
        <v/>
      </c>
      <c r="C383" s="13">
        <f>IF(Inserimento!D383="","",Inserimento!D383)</f>
        <v/>
      </c>
      <c r="D383" s="27">
        <f>IF(Inserimento!H383="","",Inserimento!H383)</f>
        <v/>
      </c>
      <c r="E383" s="27">
        <f>IF(Inserimento!H383="","",IF(Inserimento!I383="22%",Inserimento!H383/1.22,IF(Inserimento!I383="10%",Inserimento!H383/1.10,IF(Inserimento!I383="4%",Inserimento!H383/1.04,Inserimento!H383))))</f>
        <v/>
      </c>
      <c r="F383" s="27">
        <f>IF(Inserimento!G383="","",Inserimento!G383)</f>
        <v/>
      </c>
      <c r="G383" s="27">
        <f>IF(E383="","",E383*Inserimento!J383)</f>
        <v/>
      </c>
      <c r="H383" s="27">
        <f>IF(Inserimento!K383="","",Inserimento!K383)</f>
        <v/>
      </c>
      <c r="I383" s="27">
        <f>IF(Inserimento!L383="","",Inserimento!L383)</f>
        <v/>
      </c>
      <c r="J383" s="27">
        <f>IF(Inserimento!M383="","",Inserimento!M383)</f>
        <v/>
      </c>
      <c r="K383" s="27">
        <f>IF(Inserimento!N383="","",Inserimento!N383)</f>
        <v/>
      </c>
      <c r="L383" s="27">
        <f>IF(Inserimento!O383="","",Inserimento!O383)</f>
        <v/>
      </c>
      <c r="M383" s="27">
        <f>IF(Inserimento!P383="","",Inserimento!P383)</f>
        <v/>
      </c>
      <c r="N383" s="27">
        <f>IF(A383="","",SUM(F383,G383,H383,I383,J383,K383,L383,M383))</f>
        <v/>
      </c>
      <c r="O383" s="27">
        <f>IF(E383="","",E383-N383)</f>
        <v/>
      </c>
      <c r="P383" s="28">
        <f>IF(E383=0,"",IF(E383="","",O383/E383))</f>
        <v/>
      </c>
      <c r="Q383" s="27">
        <f>IF(O383="","",O383*Inserimento!Q383)</f>
        <v/>
      </c>
      <c r="R383" s="27">
        <f>IF(1-Inserimento!J383=0,"",IF(N383="","",SUM(F383,H383,I383,J383,K383,L383,M383)/(1-Inserimento!J383)))</f>
        <v/>
      </c>
      <c r="S383" s="13">
        <f>IF(P383="","",IF(P383&gt;=Parametri!$C$29,"OK",IF(P383&gt;=Parametri!$C$30,"ATTENZIONE","CRITICO")))</f>
        <v/>
      </c>
      <c r="T383" s="29">
        <f>IF(Inserimento!T383="","",TODAY()-Inserimento!T383)</f>
        <v/>
      </c>
      <c r="U383" s="13">
        <f>IF(S383="","",IF(AND(S383="CRITICO",T383&gt;Parametri!$C$31),"RIORDINO",IF(T383&gt;Parametri!$C$31,"VERIFICA","")))</f>
        <v/>
      </c>
    </row>
    <row r="384" ht="18" customHeight="1">
      <c r="A384" s="8">
        <f>IF(Inserimento!A384="","",Inserimento!A384)</f>
        <v/>
      </c>
      <c r="B384" s="8">
        <f>IF(Inserimento!C384="","",Inserimento!C384)</f>
        <v/>
      </c>
      <c r="C384" s="8">
        <f>IF(Inserimento!D384="","",Inserimento!D384)</f>
        <v/>
      </c>
      <c r="D384" s="30">
        <f>IF(Inserimento!H384="","",Inserimento!H384)</f>
        <v/>
      </c>
      <c r="E384" s="30">
        <f>IF(Inserimento!H384="","",IF(Inserimento!I384="22%",Inserimento!H384/1.22,IF(Inserimento!I384="10%",Inserimento!H384/1.10,IF(Inserimento!I384="4%",Inserimento!H384/1.04,Inserimento!H384))))</f>
        <v/>
      </c>
      <c r="F384" s="30">
        <f>IF(Inserimento!G384="","",Inserimento!G384)</f>
        <v/>
      </c>
      <c r="G384" s="30">
        <f>IF(E384="","",E384*Inserimento!J384)</f>
        <v/>
      </c>
      <c r="H384" s="30">
        <f>IF(Inserimento!K384="","",Inserimento!K384)</f>
        <v/>
      </c>
      <c r="I384" s="30">
        <f>IF(Inserimento!L384="","",Inserimento!L384)</f>
        <v/>
      </c>
      <c r="J384" s="30">
        <f>IF(Inserimento!M384="","",Inserimento!M384)</f>
        <v/>
      </c>
      <c r="K384" s="30">
        <f>IF(Inserimento!N384="","",Inserimento!N384)</f>
        <v/>
      </c>
      <c r="L384" s="30">
        <f>IF(Inserimento!O384="","",Inserimento!O384)</f>
        <v/>
      </c>
      <c r="M384" s="30">
        <f>IF(Inserimento!P384="","",Inserimento!P384)</f>
        <v/>
      </c>
      <c r="N384" s="30">
        <f>IF(A384="","",SUM(F384,G384,H384,I384,J384,K384,L384,M384))</f>
        <v/>
      </c>
      <c r="O384" s="30">
        <f>IF(E384="","",E384-N384)</f>
        <v/>
      </c>
      <c r="P384" s="31">
        <f>IF(E384=0,"",IF(E384="","",O384/E384))</f>
        <v/>
      </c>
      <c r="Q384" s="30">
        <f>IF(O384="","",O384*Inserimento!Q384)</f>
        <v/>
      </c>
      <c r="R384" s="30">
        <f>IF(1-Inserimento!J384=0,"",IF(N384="","",SUM(F384,H384,I384,J384,K384,L384,M384)/(1-Inserimento!J384)))</f>
        <v/>
      </c>
      <c r="S384" s="8">
        <f>IF(P384="","",IF(P384&gt;=Parametri!$C$29,"OK",IF(P384&gt;=Parametri!$C$30,"ATTENZIONE","CRITICO")))</f>
        <v/>
      </c>
      <c r="T384" s="32">
        <f>IF(Inserimento!T384="","",TODAY()-Inserimento!T384)</f>
        <v/>
      </c>
      <c r="U384" s="8">
        <f>IF(S384="","",IF(AND(S384="CRITICO",T384&gt;Parametri!$C$31),"RIORDINO",IF(T384&gt;Parametri!$C$31,"VERIFICA","")))</f>
        <v/>
      </c>
    </row>
    <row r="385" ht="18" customHeight="1">
      <c r="A385" s="13">
        <f>IF(Inserimento!A385="","",Inserimento!A385)</f>
        <v/>
      </c>
      <c r="B385" s="13">
        <f>IF(Inserimento!C385="","",Inserimento!C385)</f>
        <v/>
      </c>
      <c r="C385" s="13">
        <f>IF(Inserimento!D385="","",Inserimento!D385)</f>
        <v/>
      </c>
      <c r="D385" s="27">
        <f>IF(Inserimento!H385="","",Inserimento!H385)</f>
        <v/>
      </c>
      <c r="E385" s="27">
        <f>IF(Inserimento!H385="","",IF(Inserimento!I385="22%",Inserimento!H385/1.22,IF(Inserimento!I385="10%",Inserimento!H385/1.10,IF(Inserimento!I385="4%",Inserimento!H385/1.04,Inserimento!H385))))</f>
        <v/>
      </c>
      <c r="F385" s="27">
        <f>IF(Inserimento!G385="","",Inserimento!G385)</f>
        <v/>
      </c>
      <c r="G385" s="27">
        <f>IF(E385="","",E385*Inserimento!J385)</f>
        <v/>
      </c>
      <c r="H385" s="27">
        <f>IF(Inserimento!K385="","",Inserimento!K385)</f>
        <v/>
      </c>
      <c r="I385" s="27">
        <f>IF(Inserimento!L385="","",Inserimento!L385)</f>
        <v/>
      </c>
      <c r="J385" s="27">
        <f>IF(Inserimento!M385="","",Inserimento!M385)</f>
        <v/>
      </c>
      <c r="K385" s="27">
        <f>IF(Inserimento!N385="","",Inserimento!N385)</f>
        <v/>
      </c>
      <c r="L385" s="27">
        <f>IF(Inserimento!O385="","",Inserimento!O385)</f>
        <v/>
      </c>
      <c r="M385" s="27">
        <f>IF(Inserimento!P385="","",Inserimento!P385)</f>
        <v/>
      </c>
      <c r="N385" s="27">
        <f>IF(A385="","",SUM(F385,G385,H385,I385,J385,K385,L385,M385))</f>
        <v/>
      </c>
      <c r="O385" s="27">
        <f>IF(E385="","",E385-N385)</f>
        <v/>
      </c>
      <c r="P385" s="28">
        <f>IF(E385=0,"",IF(E385="","",O385/E385))</f>
        <v/>
      </c>
      <c r="Q385" s="27">
        <f>IF(O385="","",O385*Inserimento!Q385)</f>
        <v/>
      </c>
      <c r="R385" s="27">
        <f>IF(1-Inserimento!J385=0,"",IF(N385="","",SUM(F385,H385,I385,J385,K385,L385,M385)/(1-Inserimento!J385)))</f>
        <v/>
      </c>
      <c r="S385" s="13">
        <f>IF(P385="","",IF(P385&gt;=Parametri!$C$29,"OK",IF(P385&gt;=Parametri!$C$30,"ATTENZIONE","CRITICO")))</f>
        <v/>
      </c>
      <c r="T385" s="29">
        <f>IF(Inserimento!T385="","",TODAY()-Inserimento!T385)</f>
        <v/>
      </c>
      <c r="U385" s="13">
        <f>IF(S385="","",IF(AND(S385="CRITICO",T385&gt;Parametri!$C$31),"RIORDINO",IF(T385&gt;Parametri!$C$31,"VERIFICA","")))</f>
        <v/>
      </c>
    </row>
    <row r="386" ht="18" customHeight="1">
      <c r="A386" s="8">
        <f>IF(Inserimento!A386="","",Inserimento!A386)</f>
        <v/>
      </c>
      <c r="B386" s="8">
        <f>IF(Inserimento!C386="","",Inserimento!C386)</f>
        <v/>
      </c>
      <c r="C386" s="8">
        <f>IF(Inserimento!D386="","",Inserimento!D386)</f>
        <v/>
      </c>
      <c r="D386" s="30">
        <f>IF(Inserimento!H386="","",Inserimento!H386)</f>
        <v/>
      </c>
      <c r="E386" s="30">
        <f>IF(Inserimento!H386="","",IF(Inserimento!I386="22%",Inserimento!H386/1.22,IF(Inserimento!I386="10%",Inserimento!H386/1.10,IF(Inserimento!I386="4%",Inserimento!H386/1.04,Inserimento!H386))))</f>
        <v/>
      </c>
      <c r="F386" s="30">
        <f>IF(Inserimento!G386="","",Inserimento!G386)</f>
        <v/>
      </c>
      <c r="G386" s="30">
        <f>IF(E386="","",E386*Inserimento!J386)</f>
        <v/>
      </c>
      <c r="H386" s="30">
        <f>IF(Inserimento!K386="","",Inserimento!K386)</f>
        <v/>
      </c>
      <c r="I386" s="30">
        <f>IF(Inserimento!L386="","",Inserimento!L386)</f>
        <v/>
      </c>
      <c r="J386" s="30">
        <f>IF(Inserimento!M386="","",Inserimento!M386)</f>
        <v/>
      </c>
      <c r="K386" s="30">
        <f>IF(Inserimento!N386="","",Inserimento!N386)</f>
        <v/>
      </c>
      <c r="L386" s="30">
        <f>IF(Inserimento!O386="","",Inserimento!O386)</f>
        <v/>
      </c>
      <c r="M386" s="30">
        <f>IF(Inserimento!P386="","",Inserimento!P386)</f>
        <v/>
      </c>
      <c r="N386" s="30">
        <f>IF(A386="","",SUM(F386,G386,H386,I386,J386,K386,L386,M386))</f>
        <v/>
      </c>
      <c r="O386" s="30">
        <f>IF(E386="","",E386-N386)</f>
        <v/>
      </c>
      <c r="P386" s="31">
        <f>IF(E386=0,"",IF(E386="","",O386/E386))</f>
        <v/>
      </c>
      <c r="Q386" s="30">
        <f>IF(O386="","",O386*Inserimento!Q386)</f>
        <v/>
      </c>
      <c r="R386" s="30">
        <f>IF(1-Inserimento!J386=0,"",IF(N386="","",SUM(F386,H386,I386,J386,K386,L386,M386)/(1-Inserimento!J386)))</f>
        <v/>
      </c>
      <c r="S386" s="8">
        <f>IF(P386="","",IF(P386&gt;=Parametri!$C$29,"OK",IF(P386&gt;=Parametri!$C$30,"ATTENZIONE","CRITICO")))</f>
        <v/>
      </c>
      <c r="T386" s="32">
        <f>IF(Inserimento!T386="","",TODAY()-Inserimento!T386)</f>
        <v/>
      </c>
      <c r="U386" s="8">
        <f>IF(S386="","",IF(AND(S386="CRITICO",T386&gt;Parametri!$C$31),"RIORDINO",IF(T386&gt;Parametri!$C$31,"VERIFICA","")))</f>
        <v/>
      </c>
    </row>
    <row r="387" ht="18" customHeight="1">
      <c r="A387" s="13">
        <f>IF(Inserimento!A387="","",Inserimento!A387)</f>
        <v/>
      </c>
      <c r="B387" s="13">
        <f>IF(Inserimento!C387="","",Inserimento!C387)</f>
        <v/>
      </c>
      <c r="C387" s="13">
        <f>IF(Inserimento!D387="","",Inserimento!D387)</f>
        <v/>
      </c>
      <c r="D387" s="27">
        <f>IF(Inserimento!H387="","",Inserimento!H387)</f>
        <v/>
      </c>
      <c r="E387" s="27">
        <f>IF(Inserimento!H387="","",IF(Inserimento!I387="22%",Inserimento!H387/1.22,IF(Inserimento!I387="10%",Inserimento!H387/1.10,IF(Inserimento!I387="4%",Inserimento!H387/1.04,Inserimento!H387))))</f>
        <v/>
      </c>
      <c r="F387" s="27">
        <f>IF(Inserimento!G387="","",Inserimento!G387)</f>
        <v/>
      </c>
      <c r="G387" s="27">
        <f>IF(E387="","",E387*Inserimento!J387)</f>
        <v/>
      </c>
      <c r="H387" s="27">
        <f>IF(Inserimento!K387="","",Inserimento!K387)</f>
        <v/>
      </c>
      <c r="I387" s="27">
        <f>IF(Inserimento!L387="","",Inserimento!L387)</f>
        <v/>
      </c>
      <c r="J387" s="27">
        <f>IF(Inserimento!M387="","",Inserimento!M387)</f>
        <v/>
      </c>
      <c r="K387" s="27">
        <f>IF(Inserimento!N387="","",Inserimento!N387)</f>
        <v/>
      </c>
      <c r="L387" s="27">
        <f>IF(Inserimento!O387="","",Inserimento!O387)</f>
        <v/>
      </c>
      <c r="M387" s="27">
        <f>IF(Inserimento!P387="","",Inserimento!P387)</f>
        <v/>
      </c>
      <c r="N387" s="27">
        <f>IF(A387="","",SUM(F387,G387,H387,I387,J387,K387,L387,M387))</f>
        <v/>
      </c>
      <c r="O387" s="27">
        <f>IF(E387="","",E387-N387)</f>
        <v/>
      </c>
      <c r="P387" s="28">
        <f>IF(E387=0,"",IF(E387="","",O387/E387))</f>
        <v/>
      </c>
      <c r="Q387" s="27">
        <f>IF(O387="","",O387*Inserimento!Q387)</f>
        <v/>
      </c>
      <c r="R387" s="27">
        <f>IF(1-Inserimento!J387=0,"",IF(N387="","",SUM(F387,H387,I387,J387,K387,L387,M387)/(1-Inserimento!J387)))</f>
        <v/>
      </c>
      <c r="S387" s="13">
        <f>IF(P387="","",IF(P387&gt;=Parametri!$C$29,"OK",IF(P387&gt;=Parametri!$C$30,"ATTENZIONE","CRITICO")))</f>
        <v/>
      </c>
      <c r="T387" s="29">
        <f>IF(Inserimento!T387="","",TODAY()-Inserimento!T387)</f>
        <v/>
      </c>
      <c r="U387" s="13">
        <f>IF(S387="","",IF(AND(S387="CRITICO",T387&gt;Parametri!$C$31),"RIORDINO",IF(T387&gt;Parametri!$C$31,"VERIFICA","")))</f>
        <v/>
      </c>
    </row>
    <row r="388" ht="18" customHeight="1">
      <c r="A388" s="8">
        <f>IF(Inserimento!A388="","",Inserimento!A388)</f>
        <v/>
      </c>
      <c r="B388" s="8">
        <f>IF(Inserimento!C388="","",Inserimento!C388)</f>
        <v/>
      </c>
      <c r="C388" s="8">
        <f>IF(Inserimento!D388="","",Inserimento!D388)</f>
        <v/>
      </c>
      <c r="D388" s="30">
        <f>IF(Inserimento!H388="","",Inserimento!H388)</f>
        <v/>
      </c>
      <c r="E388" s="30">
        <f>IF(Inserimento!H388="","",IF(Inserimento!I388="22%",Inserimento!H388/1.22,IF(Inserimento!I388="10%",Inserimento!H388/1.10,IF(Inserimento!I388="4%",Inserimento!H388/1.04,Inserimento!H388))))</f>
        <v/>
      </c>
      <c r="F388" s="30">
        <f>IF(Inserimento!G388="","",Inserimento!G388)</f>
        <v/>
      </c>
      <c r="G388" s="30">
        <f>IF(E388="","",E388*Inserimento!J388)</f>
        <v/>
      </c>
      <c r="H388" s="30">
        <f>IF(Inserimento!K388="","",Inserimento!K388)</f>
        <v/>
      </c>
      <c r="I388" s="30">
        <f>IF(Inserimento!L388="","",Inserimento!L388)</f>
        <v/>
      </c>
      <c r="J388" s="30">
        <f>IF(Inserimento!M388="","",Inserimento!M388)</f>
        <v/>
      </c>
      <c r="K388" s="30">
        <f>IF(Inserimento!N388="","",Inserimento!N388)</f>
        <v/>
      </c>
      <c r="L388" s="30">
        <f>IF(Inserimento!O388="","",Inserimento!O388)</f>
        <v/>
      </c>
      <c r="M388" s="30">
        <f>IF(Inserimento!P388="","",Inserimento!P388)</f>
        <v/>
      </c>
      <c r="N388" s="30">
        <f>IF(A388="","",SUM(F388,G388,H388,I388,J388,K388,L388,M388))</f>
        <v/>
      </c>
      <c r="O388" s="30">
        <f>IF(E388="","",E388-N388)</f>
        <v/>
      </c>
      <c r="P388" s="31">
        <f>IF(E388=0,"",IF(E388="","",O388/E388))</f>
        <v/>
      </c>
      <c r="Q388" s="30">
        <f>IF(O388="","",O388*Inserimento!Q388)</f>
        <v/>
      </c>
      <c r="R388" s="30">
        <f>IF(1-Inserimento!J388=0,"",IF(N388="","",SUM(F388,H388,I388,J388,K388,L388,M388)/(1-Inserimento!J388)))</f>
        <v/>
      </c>
      <c r="S388" s="8">
        <f>IF(P388="","",IF(P388&gt;=Parametri!$C$29,"OK",IF(P388&gt;=Parametri!$C$30,"ATTENZIONE","CRITICO")))</f>
        <v/>
      </c>
      <c r="T388" s="32">
        <f>IF(Inserimento!T388="","",TODAY()-Inserimento!T388)</f>
        <v/>
      </c>
      <c r="U388" s="8">
        <f>IF(S388="","",IF(AND(S388="CRITICO",T388&gt;Parametri!$C$31),"RIORDINO",IF(T388&gt;Parametri!$C$31,"VERIFICA","")))</f>
        <v/>
      </c>
    </row>
    <row r="389" ht="18" customHeight="1">
      <c r="A389" s="13">
        <f>IF(Inserimento!A389="","",Inserimento!A389)</f>
        <v/>
      </c>
      <c r="B389" s="13">
        <f>IF(Inserimento!C389="","",Inserimento!C389)</f>
        <v/>
      </c>
      <c r="C389" s="13">
        <f>IF(Inserimento!D389="","",Inserimento!D389)</f>
        <v/>
      </c>
      <c r="D389" s="27">
        <f>IF(Inserimento!H389="","",Inserimento!H389)</f>
        <v/>
      </c>
      <c r="E389" s="27">
        <f>IF(Inserimento!H389="","",IF(Inserimento!I389="22%",Inserimento!H389/1.22,IF(Inserimento!I389="10%",Inserimento!H389/1.10,IF(Inserimento!I389="4%",Inserimento!H389/1.04,Inserimento!H389))))</f>
        <v/>
      </c>
      <c r="F389" s="27">
        <f>IF(Inserimento!G389="","",Inserimento!G389)</f>
        <v/>
      </c>
      <c r="G389" s="27">
        <f>IF(E389="","",E389*Inserimento!J389)</f>
        <v/>
      </c>
      <c r="H389" s="27">
        <f>IF(Inserimento!K389="","",Inserimento!K389)</f>
        <v/>
      </c>
      <c r="I389" s="27">
        <f>IF(Inserimento!L389="","",Inserimento!L389)</f>
        <v/>
      </c>
      <c r="J389" s="27">
        <f>IF(Inserimento!M389="","",Inserimento!M389)</f>
        <v/>
      </c>
      <c r="K389" s="27">
        <f>IF(Inserimento!N389="","",Inserimento!N389)</f>
        <v/>
      </c>
      <c r="L389" s="27">
        <f>IF(Inserimento!O389="","",Inserimento!O389)</f>
        <v/>
      </c>
      <c r="M389" s="27">
        <f>IF(Inserimento!P389="","",Inserimento!P389)</f>
        <v/>
      </c>
      <c r="N389" s="27">
        <f>IF(A389="","",SUM(F389,G389,H389,I389,J389,K389,L389,M389))</f>
        <v/>
      </c>
      <c r="O389" s="27">
        <f>IF(E389="","",E389-N389)</f>
        <v/>
      </c>
      <c r="P389" s="28">
        <f>IF(E389=0,"",IF(E389="","",O389/E389))</f>
        <v/>
      </c>
      <c r="Q389" s="27">
        <f>IF(O389="","",O389*Inserimento!Q389)</f>
        <v/>
      </c>
      <c r="R389" s="27">
        <f>IF(1-Inserimento!J389=0,"",IF(N389="","",SUM(F389,H389,I389,J389,K389,L389,M389)/(1-Inserimento!J389)))</f>
        <v/>
      </c>
      <c r="S389" s="13">
        <f>IF(P389="","",IF(P389&gt;=Parametri!$C$29,"OK",IF(P389&gt;=Parametri!$C$30,"ATTENZIONE","CRITICO")))</f>
        <v/>
      </c>
      <c r="T389" s="29">
        <f>IF(Inserimento!T389="","",TODAY()-Inserimento!T389)</f>
        <v/>
      </c>
      <c r="U389" s="13">
        <f>IF(S389="","",IF(AND(S389="CRITICO",T389&gt;Parametri!$C$31),"RIORDINO",IF(T389&gt;Parametri!$C$31,"VERIFICA","")))</f>
        <v/>
      </c>
    </row>
    <row r="390" ht="18" customHeight="1">
      <c r="A390" s="8">
        <f>IF(Inserimento!A390="","",Inserimento!A390)</f>
        <v/>
      </c>
      <c r="B390" s="8">
        <f>IF(Inserimento!C390="","",Inserimento!C390)</f>
        <v/>
      </c>
      <c r="C390" s="8">
        <f>IF(Inserimento!D390="","",Inserimento!D390)</f>
        <v/>
      </c>
      <c r="D390" s="30">
        <f>IF(Inserimento!H390="","",Inserimento!H390)</f>
        <v/>
      </c>
      <c r="E390" s="30">
        <f>IF(Inserimento!H390="","",IF(Inserimento!I390="22%",Inserimento!H390/1.22,IF(Inserimento!I390="10%",Inserimento!H390/1.10,IF(Inserimento!I390="4%",Inserimento!H390/1.04,Inserimento!H390))))</f>
        <v/>
      </c>
      <c r="F390" s="30">
        <f>IF(Inserimento!G390="","",Inserimento!G390)</f>
        <v/>
      </c>
      <c r="G390" s="30">
        <f>IF(E390="","",E390*Inserimento!J390)</f>
        <v/>
      </c>
      <c r="H390" s="30">
        <f>IF(Inserimento!K390="","",Inserimento!K390)</f>
        <v/>
      </c>
      <c r="I390" s="30">
        <f>IF(Inserimento!L390="","",Inserimento!L390)</f>
        <v/>
      </c>
      <c r="J390" s="30">
        <f>IF(Inserimento!M390="","",Inserimento!M390)</f>
        <v/>
      </c>
      <c r="K390" s="30">
        <f>IF(Inserimento!N390="","",Inserimento!N390)</f>
        <v/>
      </c>
      <c r="L390" s="30">
        <f>IF(Inserimento!O390="","",Inserimento!O390)</f>
        <v/>
      </c>
      <c r="M390" s="30">
        <f>IF(Inserimento!P390="","",Inserimento!P390)</f>
        <v/>
      </c>
      <c r="N390" s="30">
        <f>IF(A390="","",SUM(F390,G390,H390,I390,J390,K390,L390,M390))</f>
        <v/>
      </c>
      <c r="O390" s="30">
        <f>IF(E390="","",E390-N390)</f>
        <v/>
      </c>
      <c r="P390" s="31">
        <f>IF(E390=0,"",IF(E390="","",O390/E390))</f>
        <v/>
      </c>
      <c r="Q390" s="30">
        <f>IF(O390="","",O390*Inserimento!Q390)</f>
        <v/>
      </c>
      <c r="R390" s="30">
        <f>IF(1-Inserimento!J390=0,"",IF(N390="","",SUM(F390,H390,I390,J390,K390,L390,M390)/(1-Inserimento!J390)))</f>
        <v/>
      </c>
      <c r="S390" s="8">
        <f>IF(P390="","",IF(P390&gt;=Parametri!$C$29,"OK",IF(P390&gt;=Parametri!$C$30,"ATTENZIONE","CRITICO")))</f>
        <v/>
      </c>
      <c r="T390" s="32">
        <f>IF(Inserimento!T390="","",TODAY()-Inserimento!T390)</f>
        <v/>
      </c>
      <c r="U390" s="8">
        <f>IF(S390="","",IF(AND(S390="CRITICO",T390&gt;Parametri!$C$31),"RIORDINO",IF(T390&gt;Parametri!$C$31,"VERIFICA","")))</f>
        <v/>
      </c>
    </row>
    <row r="391" ht="18" customHeight="1">
      <c r="A391" s="13">
        <f>IF(Inserimento!A391="","",Inserimento!A391)</f>
        <v/>
      </c>
      <c r="B391" s="13">
        <f>IF(Inserimento!C391="","",Inserimento!C391)</f>
        <v/>
      </c>
      <c r="C391" s="13">
        <f>IF(Inserimento!D391="","",Inserimento!D391)</f>
        <v/>
      </c>
      <c r="D391" s="27">
        <f>IF(Inserimento!H391="","",Inserimento!H391)</f>
        <v/>
      </c>
      <c r="E391" s="27">
        <f>IF(Inserimento!H391="","",IF(Inserimento!I391="22%",Inserimento!H391/1.22,IF(Inserimento!I391="10%",Inserimento!H391/1.10,IF(Inserimento!I391="4%",Inserimento!H391/1.04,Inserimento!H391))))</f>
        <v/>
      </c>
      <c r="F391" s="27">
        <f>IF(Inserimento!G391="","",Inserimento!G391)</f>
        <v/>
      </c>
      <c r="G391" s="27">
        <f>IF(E391="","",E391*Inserimento!J391)</f>
        <v/>
      </c>
      <c r="H391" s="27">
        <f>IF(Inserimento!K391="","",Inserimento!K391)</f>
        <v/>
      </c>
      <c r="I391" s="27">
        <f>IF(Inserimento!L391="","",Inserimento!L391)</f>
        <v/>
      </c>
      <c r="J391" s="27">
        <f>IF(Inserimento!M391="","",Inserimento!M391)</f>
        <v/>
      </c>
      <c r="K391" s="27">
        <f>IF(Inserimento!N391="","",Inserimento!N391)</f>
        <v/>
      </c>
      <c r="L391" s="27">
        <f>IF(Inserimento!O391="","",Inserimento!O391)</f>
        <v/>
      </c>
      <c r="M391" s="27">
        <f>IF(Inserimento!P391="","",Inserimento!P391)</f>
        <v/>
      </c>
      <c r="N391" s="27">
        <f>IF(A391="","",SUM(F391,G391,H391,I391,J391,K391,L391,M391))</f>
        <v/>
      </c>
      <c r="O391" s="27">
        <f>IF(E391="","",E391-N391)</f>
        <v/>
      </c>
      <c r="P391" s="28">
        <f>IF(E391=0,"",IF(E391="","",O391/E391))</f>
        <v/>
      </c>
      <c r="Q391" s="27">
        <f>IF(O391="","",O391*Inserimento!Q391)</f>
        <v/>
      </c>
      <c r="R391" s="27">
        <f>IF(1-Inserimento!J391=0,"",IF(N391="","",SUM(F391,H391,I391,J391,K391,L391,M391)/(1-Inserimento!J391)))</f>
        <v/>
      </c>
      <c r="S391" s="13">
        <f>IF(P391="","",IF(P391&gt;=Parametri!$C$29,"OK",IF(P391&gt;=Parametri!$C$30,"ATTENZIONE","CRITICO")))</f>
        <v/>
      </c>
      <c r="T391" s="29">
        <f>IF(Inserimento!T391="","",TODAY()-Inserimento!T391)</f>
        <v/>
      </c>
      <c r="U391" s="13">
        <f>IF(S391="","",IF(AND(S391="CRITICO",T391&gt;Parametri!$C$31),"RIORDINO",IF(T391&gt;Parametri!$C$31,"VERIFICA","")))</f>
        <v/>
      </c>
    </row>
    <row r="392" ht="18" customHeight="1">
      <c r="A392" s="8">
        <f>IF(Inserimento!A392="","",Inserimento!A392)</f>
        <v/>
      </c>
      <c r="B392" s="8">
        <f>IF(Inserimento!C392="","",Inserimento!C392)</f>
        <v/>
      </c>
      <c r="C392" s="8">
        <f>IF(Inserimento!D392="","",Inserimento!D392)</f>
        <v/>
      </c>
      <c r="D392" s="30">
        <f>IF(Inserimento!H392="","",Inserimento!H392)</f>
        <v/>
      </c>
      <c r="E392" s="30">
        <f>IF(Inserimento!H392="","",IF(Inserimento!I392="22%",Inserimento!H392/1.22,IF(Inserimento!I392="10%",Inserimento!H392/1.10,IF(Inserimento!I392="4%",Inserimento!H392/1.04,Inserimento!H392))))</f>
        <v/>
      </c>
      <c r="F392" s="30">
        <f>IF(Inserimento!G392="","",Inserimento!G392)</f>
        <v/>
      </c>
      <c r="G392" s="30">
        <f>IF(E392="","",E392*Inserimento!J392)</f>
        <v/>
      </c>
      <c r="H392" s="30">
        <f>IF(Inserimento!K392="","",Inserimento!K392)</f>
        <v/>
      </c>
      <c r="I392" s="30">
        <f>IF(Inserimento!L392="","",Inserimento!L392)</f>
        <v/>
      </c>
      <c r="J392" s="30">
        <f>IF(Inserimento!M392="","",Inserimento!M392)</f>
        <v/>
      </c>
      <c r="K392" s="30">
        <f>IF(Inserimento!N392="","",Inserimento!N392)</f>
        <v/>
      </c>
      <c r="L392" s="30">
        <f>IF(Inserimento!O392="","",Inserimento!O392)</f>
        <v/>
      </c>
      <c r="M392" s="30">
        <f>IF(Inserimento!P392="","",Inserimento!P392)</f>
        <v/>
      </c>
      <c r="N392" s="30">
        <f>IF(A392="","",SUM(F392,G392,H392,I392,J392,K392,L392,M392))</f>
        <v/>
      </c>
      <c r="O392" s="30">
        <f>IF(E392="","",E392-N392)</f>
        <v/>
      </c>
      <c r="P392" s="31">
        <f>IF(E392=0,"",IF(E392="","",O392/E392))</f>
        <v/>
      </c>
      <c r="Q392" s="30">
        <f>IF(O392="","",O392*Inserimento!Q392)</f>
        <v/>
      </c>
      <c r="R392" s="30">
        <f>IF(1-Inserimento!J392=0,"",IF(N392="","",SUM(F392,H392,I392,J392,K392,L392,M392)/(1-Inserimento!J392)))</f>
        <v/>
      </c>
      <c r="S392" s="8">
        <f>IF(P392="","",IF(P392&gt;=Parametri!$C$29,"OK",IF(P392&gt;=Parametri!$C$30,"ATTENZIONE","CRITICO")))</f>
        <v/>
      </c>
      <c r="T392" s="32">
        <f>IF(Inserimento!T392="","",TODAY()-Inserimento!T392)</f>
        <v/>
      </c>
      <c r="U392" s="8">
        <f>IF(S392="","",IF(AND(S392="CRITICO",T392&gt;Parametri!$C$31),"RIORDINO",IF(T392&gt;Parametri!$C$31,"VERIFICA","")))</f>
        <v/>
      </c>
    </row>
    <row r="393" ht="18" customHeight="1">
      <c r="A393" s="13">
        <f>IF(Inserimento!A393="","",Inserimento!A393)</f>
        <v/>
      </c>
      <c r="B393" s="13">
        <f>IF(Inserimento!C393="","",Inserimento!C393)</f>
        <v/>
      </c>
      <c r="C393" s="13">
        <f>IF(Inserimento!D393="","",Inserimento!D393)</f>
        <v/>
      </c>
      <c r="D393" s="27">
        <f>IF(Inserimento!H393="","",Inserimento!H393)</f>
        <v/>
      </c>
      <c r="E393" s="27">
        <f>IF(Inserimento!H393="","",IF(Inserimento!I393="22%",Inserimento!H393/1.22,IF(Inserimento!I393="10%",Inserimento!H393/1.10,IF(Inserimento!I393="4%",Inserimento!H393/1.04,Inserimento!H393))))</f>
        <v/>
      </c>
      <c r="F393" s="27">
        <f>IF(Inserimento!G393="","",Inserimento!G393)</f>
        <v/>
      </c>
      <c r="G393" s="27">
        <f>IF(E393="","",E393*Inserimento!J393)</f>
        <v/>
      </c>
      <c r="H393" s="27">
        <f>IF(Inserimento!K393="","",Inserimento!K393)</f>
        <v/>
      </c>
      <c r="I393" s="27">
        <f>IF(Inserimento!L393="","",Inserimento!L393)</f>
        <v/>
      </c>
      <c r="J393" s="27">
        <f>IF(Inserimento!M393="","",Inserimento!M393)</f>
        <v/>
      </c>
      <c r="K393" s="27">
        <f>IF(Inserimento!N393="","",Inserimento!N393)</f>
        <v/>
      </c>
      <c r="L393" s="27">
        <f>IF(Inserimento!O393="","",Inserimento!O393)</f>
        <v/>
      </c>
      <c r="M393" s="27">
        <f>IF(Inserimento!P393="","",Inserimento!P393)</f>
        <v/>
      </c>
      <c r="N393" s="27">
        <f>IF(A393="","",SUM(F393,G393,H393,I393,J393,K393,L393,M393))</f>
        <v/>
      </c>
      <c r="O393" s="27">
        <f>IF(E393="","",E393-N393)</f>
        <v/>
      </c>
      <c r="P393" s="28">
        <f>IF(E393=0,"",IF(E393="","",O393/E393))</f>
        <v/>
      </c>
      <c r="Q393" s="27">
        <f>IF(O393="","",O393*Inserimento!Q393)</f>
        <v/>
      </c>
      <c r="R393" s="27">
        <f>IF(1-Inserimento!J393=0,"",IF(N393="","",SUM(F393,H393,I393,J393,K393,L393,M393)/(1-Inserimento!J393)))</f>
        <v/>
      </c>
      <c r="S393" s="13">
        <f>IF(P393="","",IF(P393&gt;=Parametri!$C$29,"OK",IF(P393&gt;=Parametri!$C$30,"ATTENZIONE","CRITICO")))</f>
        <v/>
      </c>
      <c r="T393" s="29">
        <f>IF(Inserimento!T393="","",TODAY()-Inserimento!T393)</f>
        <v/>
      </c>
      <c r="U393" s="13">
        <f>IF(S393="","",IF(AND(S393="CRITICO",T393&gt;Parametri!$C$31),"RIORDINO",IF(T393&gt;Parametri!$C$31,"VERIFICA","")))</f>
        <v/>
      </c>
    </row>
    <row r="394" ht="18" customHeight="1">
      <c r="A394" s="8">
        <f>IF(Inserimento!A394="","",Inserimento!A394)</f>
        <v/>
      </c>
      <c r="B394" s="8">
        <f>IF(Inserimento!C394="","",Inserimento!C394)</f>
        <v/>
      </c>
      <c r="C394" s="8">
        <f>IF(Inserimento!D394="","",Inserimento!D394)</f>
        <v/>
      </c>
      <c r="D394" s="30">
        <f>IF(Inserimento!H394="","",Inserimento!H394)</f>
        <v/>
      </c>
      <c r="E394" s="30">
        <f>IF(Inserimento!H394="","",IF(Inserimento!I394="22%",Inserimento!H394/1.22,IF(Inserimento!I394="10%",Inserimento!H394/1.10,IF(Inserimento!I394="4%",Inserimento!H394/1.04,Inserimento!H394))))</f>
        <v/>
      </c>
      <c r="F394" s="30">
        <f>IF(Inserimento!G394="","",Inserimento!G394)</f>
        <v/>
      </c>
      <c r="G394" s="30">
        <f>IF(E394="","",E394*Inserimento!J394)</f>
        <v/>
      </c>
      <c r="H394" s="30">
        <f>IF(Inserimento!K394="","",Inserimento!K394)</f>
        <v/>
      </c>
      <c r="I394" s="30">
        <f>IF(Inserimento!L394="","",Inserimento!L394)</f>
        <v/>
      </c>
      <c r="J394" s="30">
        <f>IF(Inserimento!M394="","",Inserimento!M394)</f>
        <v/>
      </c>
      <c r="K394" s="30">
        <f>IF(Inserimento!N394="","",Inserimento!N394)</f>
        <v/>
      </c>
      <c r="L394" s="30">
        <f>IF(Inserimento!O394="","",Inserimento!O394)</f>
        <v/>
      </c>
      <c r="M394" s="30">
        <f>IF(Inserimento!P394="","",Inserimento!P394)</f>
        <v/>
      </c>
      <c r="N394" s="30">
        <f>IF(A394="","",SUM(F394,G394,H394,I394,J394,K394,L394,M394))</f>
        <v/>
      </c>
      <c r="O394" s="30">
        <f>IF(E394="","",E394-N394)</f>
        <v/>
      </c>
      <c r="P394" s="31">
        <f>IF(E394=0,"",IF(E394="","",O394/E394))</f>
        <v/>
      </c>
      <c r="Q394" s="30">
        <f>IF(O394="","",O394*Inserimento!Q394)</f>
        <v/>
      </c>
      <c r="R394" s="30">
        <f>IF(1-Inserimento!J394=0,"",IF(N394="","",SUM(F394,H394,I394,J394,K394,L394,M394)/(1-Inserimento!J394)))</f>
        <v/>
      </c>
      <c r="S394" s="8">
        <f>IF(P394="","",IF(P394&gt;=Parametri!$C$29,"OK",IF(P394&gt;=Parametri!$C$30,"ATTENZIONE","CRITICO")))</f>
        <v/>
      </c>
      <c r="T394" s="32">
        <f>IF(Inserimento!T394="","",TODAY()-Inserimento!T394)</f>
        <v/>
      </c>
      <c r="U394" s="8">
        <f>IF(S394="","",IF(AND(S394="CRITICO",T394&gt;Parametri!$C$31),"RIORDINO",IF(T394&gt;Parametri!$C$31,"VERIFICA","")))</f>
        <v/>
      </c>
    </row>
    <row r="395" ht="18" customHeight="1">
      <c r="A395" s="13">
        <f>IF(Inserimento!A395="","",Inserimento!A395)</f>
        <v/>
      </c>
      <c r="B395" s="13">
        <f>IF(Inserimento!C395="","",Inserimento!C395)</f>
        <v/>
      </c>
      <c r="C395" s="13">
        <f>IF(Inserimento!D395="","",Inserimento!D395)</f>
        <v/>
      </c>
      <c r="D395" s="27">
        <f>IF(Inserimento!H395="","",Inserimento!H395)</f>
        <v/>
      </c>
      <c r="E395" s="27">
        <f>IF(Inserimento!H395="","",IF(Inserimento!I395="22%",Inserimento!H395/1.22,IF(Inserimento!I395="10%",Inserimento!H395/1.10,IF(Inserimento!I395="4%",Inserimento!H395/1.04,Inserimento!H395))))</f>
        <v/>
      </c>
      <c r="F395" s="27">
        <f>IF(Inserimento!G395="","",Inserimento!G395)</f>
        <v/>
      </c>
      <c r="G395" s="27">
        <f>IF(E395="","",E395*Inserimento!J395)</f>
        <v/>
      </c>
      <c r="H395" s="27">
        <f>IF(Inserimento!K395="","",Inserimento!K395)</f>
        <v/>
      </c>
      <c r="I395" s="27">
        <f>IF(Inserimento!L395="","",Inserimento!L395)</f>
        <v/>
      </c>
      <c r="J395" s="27">
        <f>IF(Inserimento!M395="","",Inserimento!M395)</f>
        <v/>
      </c>
      <c r="K395" s="27">
        <f>IF(Inserimento!N395="","",Inserimento!N395)</f>
        <v/>
      </c>
      <c r="L395" s="27">
        <f>IF(Inserimento!O395="","",Inserimento!O395)</f>
        <v/>
      </c>
      <c r="M395" s="27">
        <f>IF(Inserimento!P395="","",Inserimento!P395)</f>
        <v/>
      </c>
      <c r="N395" s="27">
        <f>IF(A395="","",SUM(F395,G395,H395,I395,J395,K395,L395,M395))</f>
        <v/>
      </c>
      <c r="O395" s="27">
        <f>IF(E395="","",E395-N395)</f>
        <v/>
      </c>
      <c r="P395" s="28">
        <f>IF(E395=0,"",IF(E395="","",O395/E395))</f>
        <v/>
      </c>
      <c r="Q395" s="27">
        <f>IF(O395="","",O395*Inserimento!Q395)</f>
        <v/>
      </c>
      <c r="R395" s="27">
        <f>IF(1-Inserimento!J395=0,"",IF(N395="","",SUM(F395,H395,I395,J395,K395,L395,M395)/(1-Inserimento!J395)))</f>
        <v/>
      </c>
      <c r="S395" s="13">
        <f>IF(P395="","",IF(P395&gt;=Parametri!$C$29,"OK",IF(P395&gt;=Parametri!$C$30,"ATTENZIONE","CRITICO")))</f>
        <v/>
      </c>
      <c r="T395" s="29">
        <f>IF(Inserimento!T395="","",TODAY()-Inserimento!T395)</f>
        <v/>
      </c>
      <c r="U395" s="13">
        <f>IF(S395="","",IF(AND(S395="CRITICO",T395&gt;Parametri!$C$31),"RIORDINO",IF(T395&gt;Parametri!$C$31,"VERIFICA","")))</f>
        <v/>
      </c>
    </row>
    <row r="396" ht="18" customHeight="1">
      <c r="A396" s="8">
        <f>IF(Inserimento!A396="","",Inserimento!A396)</f>
        <v/>
      </c>
      <c r="B396" s="8">
        <f>IF(Inserimento!C396="","",Inserimento!C396)</f>
        <v/>
      </c>
      <c r="C396" s="8">
        <f>IF(Inserimento!D396="","",Inserimento!D396)</f>
        <v/>
      </c>
      <c r="D396" s="30">
        <f>IF(Inserimento!H396="","",Inserimento!H396)</f>
        <v/>
      </c>
      <c r="E396" s="30">
        <f>IF(Inserimento!H396="","",IF(Inserimento!I396="22%",Inserimento!H396/1.22,IF(Inserimento!I396="10%",Inserimento!H396/1.10,IF(Inserimento!I396="4%",Inserimento!H396/1.04,Inserimento!H396))))</f>
        <v/>
      </c>
      <c r="F396" s="30">
        <f>IF(Inserimento!G396="","",Inserimento!G396)</f>
        <v/>
      </c>
      <c r="G396" s="30">
        <f>IF(E396="","",E396*Inserimento!J396)</f>
        <v/>
      </c>
      <c r="H396" s="30">
        <f>IF(Inserimento!K396="","",Inserimento!K396)</f>
        <v/>
      </c>
      <c r="I396" s="30">
        <f>IF(Inserimento!L396="","",Inserimento!L396)</f>
        <v/>
      </c>
      <c r="J396" s="30">
        <f>IF(Inserimento!M396="","",Inserimento!M396)</f>
        <v/>
      </c>
      <c r="K396" s="30">
        <f>IF(Inserimento!N396="","",Inserimento!N396)</f>
        <v/>
      </c>
      <c r="L396" s="30">
        <f>IF(Inserimento!O396="","",Inserimento!O396)</f>
        <v/>
      </c>
      <c r="M396" s="30">
        <f>IF(Inserimento!P396="","",Inserimento!P396)</f>
        <v/>
      </c>
      <c r="N396" s="30">
        <f>IF(A396="","",SUM(F396,G396,H396,I396,J396,K396,L396,M396))</f>
        <v/>
      </c>
      <c r="O396" s="30">
        <f>IF(E396="","",E396-N396)</f>
        <v/>
      </c>
      <c r="P396" s="31">
        <f>IF(E396=0,"",IF(E396="","",O396/E396))</f>
        <v/>
      </c>
      <c r="Q396" s="30">
        <f>IF(O396="","",O396*Inserimento!Q396)</f>
        <v/>
      </c>
      <c r="R396" s="30">
        <f>IF(1-Inserimento!J396=0,"",IF(N396="","",SUM(F396,H396,I396,J396,K396,L396,M396)/(1-Inserimento!J396)))</f>
        <v/>
      </c>
      <c r="S396" s="8">
        <f>IF(P396="","",IF(P396&gt;=Parametri!$C$29,"OK",IF(P396&gt;=Parametri!$C$30,"ATTENZIONE","CRITICO")))</f>
        <v/>
      </c>
      <c r="T396" s="32">
        <f>IF(Inserimento!T396="","",TODAY()-Inserimento!T396)</f>
        <v/>
      </c>
      <c r="U396" s="8">
        <f>IF(S396="","",IF(AND(S396="CRITICO",T396&gt;Parametri!$C$31),"RIORDINO",IF(T396&gt;Parametri!$C$31,"VERIFICA","")))</f>
        <v/>
      </c>
    </row>
    <row r="397" ht="18" customHeight="1">
      <c r="A397" s="13">
        <f>IF(Inserimento!A397="","",Inserimento!A397)</f>
        <v/>
      </c>
      <c r="B397" s="13">
        <f>IF(Inserimento!C397="","",Inserimento!C397)</f>
        <v/>
      </c>
      <c r="C397" s="13">
        <f>IF(Inserimento!D397="","",Inserimento!D397)</f>
        <v/>
      </c>
      <c r="D397" s="27">
        <f>IF(Inserimento!H397="","",Inserimento!H397)</f>
        <v/>
      </c>
      <c r="E397" s="27">
        <f>IF(Inserimento!H397="","",IF(Inserimento!I397="22%",Inserimento!H397/1.22,IF(Inserimento!I397="10%",Inserimento!H397/1.10,IF(Inserimento!I397="4%",Inserimento!H397/1.04,Inserimento!H397))))</f>
        <v/>
      </c>
      <c r="F397" s="27">
        <f>IF(Inserimento!G397="","",Inserimento!G397)</f>
        <v/>
      </c>
      <c r="G397" s="27">
        <f>IF(E397="","",E397*Inserimento!J397)</f>
        <v/>
      </c>
      <c r="H397" s="27">
        <f>IF(Inserimento!K397="","",Inserimento!K397)</f>
        <v/>
      </c>
      <c r="I397" s="27">
        <f>IF(Inserimento!L397="","",Inserimento!L397)</f>
        <v/>
      </c>
      <c r="J397" s="27">
        <f>IF(Inserimento!M397="","",Inserimento!M397)</f>
        <v/>
      </c>
      <c r="K397" s="27">
        <f>IF(Inserimento!N397="","",Inserimento!N397)</f>
        <v/>
      </c>
      <c r="L397" s="27">
        <f>IF(Inserimento!O397="","",Inserimento!O397)</f>
        <v/>
      </c>
      <c r="M397" s="27">
        <f>IF(Inserimento!P397="","",Inserimento!P397)</f>
        <v/>
      </c>
      <c r="N397" s="27">
        <f>IF(A397="","",SUM(F397,G397,H397,I397,J397,K397,L397,M397))</f>
        <v/>
      </c>
      <c r="O397" s="27">
        <f>IF(E397="","",E397-N397)</f>
        <v/>
      </c>
      <c r="P397" s="28">
        <f>IF(E397=0,"",IF(E397="","",O397/E397))</f>
        <v/>
      </c>
      <c r="Q397" s="27">
        <f>IF(O397="","",O397*Inserimento!Q397)</f>
        <v/>
      </c>
      <c r="R397" s="27">
        <f>IF(1-Inserimento!J397=0,"",IF(N397="","",SUM(F397,H397,I397,J397,K397,L397,M397)/(1-Inserimento!J397)))</f>
        <v/>
      </c>
      <c r="S397" s="13">
        <f>IF(P397="","",IF(P397&gt;=Parametri!$C$29,"OK",IF(P397&gt;=Parametri!$C$30,"ATTENZIONE","CRITICO")))</f>
        <v/>
      </c>
      <c r="T397" s="29">
        <f>IF(Inserimento!T397="","",TODAY()-Inserimento!T397)</f>
        <v/>
      </c>
      <c r="U397" s="13">
        <f>IF(S397="","",IF(AND(S397="CRITICO",T397&gt;Parametri!$C$31),"RIORDINO",IF(T397&gt;Parametri!$C$31,"VERIFICA","")))</f>
        <v/>
      </c>
    </row>
    <row r="398" ht="18" customHeight="1">
      <c r="A398" s="8">
        <f>IF(Inserimento!A398="","",Inserimento!A398)</f>
        <v/>
      </c>
      <c r="B398" s="8">
        <f>IF(Inserimento!C398="","",Inserimento!C398)</f>
        <v/>
      </c>
      <c r="C398" s="8">
        <f>IF(Inserimento!D398="","",Inserimento!D398)</f>
        <v/>
      </c>
      <c r="D398" s="30">
        <f>IF(Inserimento!H398="","",Inserimento!H398)</f>
        <v/>
      </c>
      <c r="E398" s="30">
        <f>IF(Inserimento!H398="","",IF(Inserimento!I398="22%",Inserimento!H398/1.22,IF(Inserimento!I398="10%",Inserimento!H398/1.10,IF(Inserimento!I398="4%",Inserimento!H398/1.04,Inserimento!H398))))</f>
        <v/>
      </c>
      <c r="F398" s="30">
        <f>IF(Inserimento!G398="","",Inserimento!G398)</f>
        <v/>
      </c>
      <c r="G398" s="30">
        <f>IF(E398="","",E398*Inserimento!J398)</f>
        <v/>
      </c>
      <c r="H398" s="30">
        <f>IF(Inserimento!K398="","",Inserimento!K398)</f>
        <v/>
      </c>
      <c r="I398" s="30">
        <f>IF(Inserimento!L398="","",Inserimento!L398)</f>
        <v/>
      </c>
      <c r="J398" s="30">
        <f>IF(Inserimento!M398="","",Inserimento!M398)</f>
        <v/>
      </c>
      <c r="K398" s="30">
        <f>IF(Inserimento!N398="","",Inserimento!N398)</f>
        <v/>
      </c>
      <c r="L398" s="30">
        <f>IF(Inserimento!O398="","",Inserimento!O398)</f>
        <v/>
      </c>
      <c r="M398" s="30">
        <f>IF(Inserimento!P398="","",Inserimento!P398)</f>
        <v/>
      </c>
      <c r="N398" s="30">
        <f>IF(A398="","",SUM(F398,G398,H398,I398,J398,K398,L398,M398))</f>
        <v/>
      </c>
      <c r="O398" s="30">
        <f>IF(E398="","",E398-N398)</f>
        <v/>
      </c>
      <c r="P398" s="31">
        <f>IF(E398=0,"",IF(E398="","",O398/E398))</f>
        <v/>
      </c>
      <c r="Q398" s="30">
        <f>IF(O398="","",O398*Inserimento!Q398)</f>
        <v/>
      </c>
      <c r="R398" s="30">
        <f>IF(1-Inserimento!J398=0,"",IF(N398="","",SUM(F398,H398,I398,J398,K398,L398,M398)/(1-Inserimento!J398)))</f>
        <v/>
      </c>
      <c r="S398" s="8">
        <f>IF(P398="","",IF(P398&gt;=Parametri!$C$29,"OK",IF(P398&gt;=Parametri!$C$30,"ATTENZIONE","CRITICO")))</f>
        <v/>
      </c>
      <c r="T398" s="32">
        <f>IF(Inserimento!T398="","",TODAY()-Inserimento!T398)</f>
        <v/>
      </c>
      <c r="U398" s="8">
        <f>IF(S398="","",IF(AND(S398="CRITICO",T398&gt;Parametri!$C$31),"RIORDINO",IF(T398&gt;Parametri!$C$31,"VERIFICA","")))</f>
        <v/>
      </c>
    </row>
    <row r="399" ht="18" customHeight="1">
      <c r="A399" s="13">
        <f>IF(Inserimento!A399="","",Inserimento!A399)</f>
        <v/>
      </c>
      <c r="B399" s="13">
        <f>IF(Inserimento!C399="","",Inserimento!C399)</f>
        <v/>
      </c>
      <c r="C399" s="13">
        <f>IF(Inserimento!D399="","",Inserimento!D399)</f>
        <v/>
      </c>
      <c r="D399" s="27">
        <f>IF(Inserimento!H399="","",Inserimento!H399)</f>
        <v/>
      </c>
      <c r="E399" s="27">
        <f>IF(Inserimento!H399="","",IF(Inserimento!I399="22%",Inserimento!H399/1.22,IF(Inserimento!I399="10%",Inserimento!H399/1.10,IF(Inserimento!I399="4%",Inserimento!H399/1.04,Inserimento!H399))))</f>
        <v/>
      </c>
      <c r="F399" s="27">
        <f>IF(Inserimento!G399="","",Inserimento!G399)</f>
        <v/>
      </c>
      <c r="G399" s="27">
        <f>IF(E399="","",E399*Inserimento!J399)</f>
        <v/>
      </c>
      <c r="H399" s="27">
        <f>IF(Inserimento!K399="","",Inserimento!K399)</f>
        <v/>
      </c>
      <c r="I399" s="27">
        <f>IF(Inserimento!L399="","",Inserimento!L399)</f>
        <v/>
      </c>
      <c r="J399" s="27">
        <f>IF(Inserimento!M399="","",Inserimento!M399)</f>
        <v/>
      </c>
      <c r="K399" s="27">
        <f>IF(Inserimento!N399="","",Inserimento!N399)</f>
        <v/>
      </c>
      <c r="L399" s="27">
        <f>IF(Inserimento!O399="","",Inserimento!O399)</f>
        <v/>
      </c>
      <c r="M399" s="27">
        <f>IF(Inserimento!P399="","",Inserimento!P399)</f>
        <v/>
      </c>
      <c r="N399" s="27">
        <f>IF(A399="","",SUM(F399,G399,H399,I399,J399,K399,L399,M399))</f>
        <v/>
      </c>
      <c r="O399" s="27">
        <f>IF(E399="","",E399-N399)</f>
        <v/>
      </c>
      <c r="P399" s="28">
        <f>IF(E399=0,"",IF(E399="","",O399/E399))</f>
        <v/>
      </c>
      <c r="Q399" s="27">
        <f>IF(O399="","",O399*Inserimento!Q399)</f>
        <v/>
      </c>
      <c r="R399" s="27">
        <f>IF(1-Inserimento!J399=0,"",IF(N399="","",SUM(F399,H399,I399,J399,K399,L399,M399)/(1-Inserimento!J399)))</f>
        <v/>
      </c>
      <c r="S399" s="13">
        <f>IF(P399="","",IF(P399&gt;=Parametri!$C$29,"OK",IF(P399&gt;=Parametri!$C$30,"ATTENZIONE","CRITICO")))</f>
        <v/>
      </c>
      <c r="T399" s="29">
        <f>IF(Inserimento!T399="","",TODAY()-Inserimento!T399)</f>
        <v/>
      </c>
      <c r="U399" s="13">
        <f>IF(S399="","",IF(AND(S399="CRITICO",T399&gt;Parametri!$C$31),"RIORDINO",IF(T399&gt;Parametri!$C$31,"VERIFICA","")))</f>
        <v/>
      </c>
    </row>
    <row r="400" ht="18" customHeight="1">
      <c r="A400" s="8">
        <f>IF(Inserimento!A400="","",Inserimento!A400)</f>
        <v/>
      </c>
      <c r="B400" s="8">
        <f>IF(Inserimento!C400="","",Inserimento!C400)</f>
        <v/>
      </c>
      <c r="C400" s="8">
        <f>IF(Inserimento!D400="","",Inserimento!D400)</f>
        <v/>
      </c>
      <c r="D400" s="30">
        <f>IF(Inserimento!H400="","",Inserimento!H400)</f>
        <v/>
      </c>
      <c r="E400" s="30">
        <f>IF(Inserimento!H400="","",IF(Inserimento!I400="22%",Inserimento!H400/1.22,IF(Inserimento!I400="10%",Inserimento!H400/1.10,IF(Inserimento!I400="4%",Inserimento!H400/1.04,Inserimento!H400))))</f>
        <v/>
      </c>
      <c r="F400" s="30">
        <f>IF(Inserimento!G400="","",Inserimento!G400)</f>
        <v/>
      </c>
      <c r="G400" s="30">
        <f>IF(E400="","",E400*Inserimento!J400)</f>
        <v/>
      </c>
      <c r="H400" s="30">
        <f>IF(Inserimento!K400="","",Inserimento!K400)</f>
        <v/>
      </c>
      <c r="I400" s="30">
        <f>IF(Inserimento!L400="","",Inserimento!L400)</f>
        <v/>
      </c>
      <c r="J400" s="30">
        <f>IF(Inserimento!M400="","",Inserimento!M400)</f>
        <v/>
      </c>
      <c r="K400" s="30">
        <f>IF(Inserimento!N400="","",Inserimento!N400)</f>
        <v/>
      </c>
      <c r="L400" s="30">
        <f>IF(Inserimento!O400="","",Inserimento!O400)</f>
        <v/>
      </c>
      <c r="M400" s="30">
        <f>IF(Inserimento!P400="","",Inserimento!P400)</f>
        <v/>
      </c>
      <c r="N400" s="30">
        <f>IF(A400="","",SUM(F400,G400,H400,I400,J400,K400,L400,M400))</f>
        <v/>
      </c>
      <c r="O400" s="30">
        <f>IF(E400="","",E400-N400)</f>
        <v/>
      </c>
      <c r="P400" s="31">
        <f>IF(E400=0,"",IF(E400="","",O400/E400))</f>
        <v/>
      </c>
      <c r="Q400" s="30">
        <f>IF(O400="","",O400*Inserimento!Q400)</f>
        <v/>
      </c>
      <c r="R400" s="30">
        <f>IF(1-Inserimento!J400=0,"",IF(N400="","",SUM(F400,H400,I400,J400,K400,L400,M400)/(1-Inserimento!J400)))</f>
        <v/>
      </c>
      <c r="S400" s="8">
        <f>IF(P400="","",IF(P400&gt;=Parametri!$C$29,"OK",IF(P400&gt;=Parametri!$C$30,"ATTENZIONE","CRITICO")))</f>
        <v/>
      </c>
      <c r="T400" s="32">
        <f>IF(Inserimento!T400="","",TODAY()-Inserimento!T400)</f>
        <v/>
      </c>
      <c r="U400" s="8">
        <f>IF(S400="","",IF(AND(S400="CRITICO",T400&gt;Parametri!$C$31),"RIORDINO",IF(T400&gt;Parametri!$C$31,"VERIFICA","")))</f>
        <v/>
      </c>
    </row>
    <row r="401" ht="18" customHeight="1">
      <c r="A401" s="13">
        <f>IF(Inserimento!A401="","",Inserimento!A401)</f>
        <v/>
      </c>
      <c r="B401" s="13">
        <f>IF(Inserimento!C401="","",Inserimento!C401)</f>
        <v/>
      </c>
      <c r="C401" s="13">
        <f>IF(Inserimento!D401="","",Inserimento!D401)</f>
        <v/>
      </c>
      <c r="D401" s="27">
        <f>IF(Inserimento!H401="","",Inserimento!H401)</f>
        <v/>
      </c>
      <c r="E401" s="27">
        <f>IF(Inserimento!H401="","",IF(Inserimento!I401="22%",Inserimento!H401/1.22,IF(Inserimento!I401="10%",Inserimento!H401/1.10,IF(Inserimento!I401="4%",Inserimento!H401/1.04,Inserimento!H401))))</f>
        <v/>
      </c>
      <c r="F401" s="27">
        <f>IF(Inserimento!G401="","",Inserimento!G401)</f>
        <v/>
      </c>
      <c r="G401" s="27">
        <f>IF(E401="","",E401*Inserimento!J401)</f>
        <v/>
      </c>
      <c r="H401" s="27">
        <f>IF(Inserimento!K401="","",Inserimento!K401)</f>
        <v/>
      </c>
      <c r="I401" s="27">
        <f>IF(Inserimento!L401="","",Inserimento!L401)</f>
        <v/>
      </c>
      <c r="J401" s="27">
        <f>IF(Inserimento!M401="","",Inserimento!M401)</f>
        <v/>
      </c>
      <c r="K401" s="27">
        <f>IF(Inserimento!N401="","",Inserimento!N401)</f>
        <v/>
      </c>
      <c r="L401" s="27">
        <f>IF(Inserimento!O401="","",Inserimento!O401)</f>
        <v/>
      </c>
      <c r="M401" s="27">
        <f>IF(Inserimento!P401="","",Inserimento!P401)</f>
        <v/>
      </c>
      <c r="N401" s="27">
        <f>IF(A401="","",SUM(F401,G401,H401,I401,J401,K401,L401,M401))</f>
        <v/>
      </c>
      <c r="O401" s="27">
        <f>IF(E401="","",E401-N401)</f>
        <v/>
      </c>
      <c r="P401" s="28">
        <f>IF(E401=0,"",IF(E401="","",O401/E401))</f>
        <v/>
      </c>
      <c r="Q401" s="27">
        <f>IF(O401="","",O401*Inserimento!Q401)</f>
        <v/>
      </c>
      <c r="R401" s="27">
        <f>IF(1-Inserimento!J401=0,"",IF(N401="","",SUM(F401,H401,I401,J401,K401,L401,M401)/(1-Inserimento!J401)))</f>
        <v/>
      </c>
      <c r="S401" s="13">
        <f>IF(P401="","",IF(P401&gt;=Parametri!$C$29,"OK",IF(P401&gt;=Parametri!$C$30,"ATTENZIONE","CRITICO")))</f>
        <v/>
      </c>
      <c r="T401" s="29">
        <f>IF(Inserimento!T401="","",TODAY()-Inserimento!T401)</f>
        <v/>
      </c>
      <c r="U401" s="13">
        <f>IF(S401="","",IF(AND(S401="CRITICO",T401&gt;Parametri!$C$31),"RIORDINO",IF(T401&gt;Parametri!$C$31,"VERIFICA","")))</f>
        <v/>
      </c>
    </row>
    <row r="402" ht="18" customHeight="1">
      <c r="A402" s="8">
        <f>IF(Inserimento!A402="","",Inserimento!A402)</f>
        <v/>
      </c>
      <c r="B402" s="8">
        <f>IF(Inserimento!C402="","",Inserimento!C402)</f>
        <v/>
      </c>
      <c r="C402" s="8">
        <f>IF(Inserimento!D402="","",Inserimento!D402)</f>
        <v/>
      </c>
      <c r="D402" s="30">
        <f>IF(Inserimento!H402="","",Inserimento!H402)</f>
        <v/>
      </c>
      <c r="E402" s="30">
        <f>IF(Inserimento!H402="","",IF(Inserimento!I402="22%",Inserimento!H402/1.22,IF(Inserimento!I402="10%",Inserimento!H402/1.10,IF(Inserimento!I402="4%",Inserimento!H402/1.04,Inserimento!H402))))</f>
        <v/>
      </c>
      <c r="F402" s="30">
        <f>IF(Inserimento!G402="","",Inserimento!G402)</f>
        <v/>
      </c>
      <c r="G402" s="30">
        <f>IF(E402="","",E402*Inserimento!J402)</f>
        <v/>
      </c>
      <c r="H402" s="30">
        <f>IF(Inserimento!K402="","",Inserimento!K402)</f>
        <v/>
      </c>
      <c r="I402" s="30">
        <f>IF(Inserimento!L402="","",Inserimento!L402)</f>
        <v/>
      </c>
      <c r="J402" s="30">
        <f>IF(Inserimento!M402="","",Inserimento!M402)</f>
        <v/>
      </c>
      <c r="K402" s="30">
        <f>IF(Inserimento!N402="","",Inserimento!N402)</f>
        <v/>
      </c>
      <c r="L402" s="30">
        <f>IF(Inserimento!O402="","",Inserimento!O402)</f>
        <v/>
      </c>
      <c r="M402" s="30">
        <f>IF(Inserimento!P402="","",Inserimento!P402)</f>
        <v/>
      </c>
      <c r="N402" s="30">
        <f>IF(A402="","",SUM(F402,G402,H402,I402,J402,K402,L402,M402))</f>
        <v/>
      </c>
      <c r="O402" s="30">
        <f>IF(E402="","",E402-N402)</f>
        <v/>
      </c>
      <c r="P402" s="31">
        <f>IF(E402=0,"",IF(E402="","",O402/E402))</f>
        <v/>
      </c>
      <c r="Q402" s="30">
        <f>IF(O402="","",O402*Inserimento!Q402)</f>
        <v/>
      </c>
      <c r="R402" s="30">
        <f>IF(1-Inserimento!J402=0,"",IF(N402="","",SUM(F402,H402,I402,J402,K402,L402,M402)/(1-Inserimento!J402)))</f>
        <v/>
      </c>
      <c r="S402" s="8">
        <f>IF(P402="","",IF(P402&gt;=Parametri!$C$29,"OK",IF(P402&gt;=Parametri!$C$30,"ATTENZIONE","CRITICO")))</f>
        <v/>
      </c>
      <c r="T402" s="32">
        <f>IF(Inserimento!T402="","",TODAY()-Inserimento!T402)</f>
        <v/>
      </c>
      <c r="U402" s="8">
        <f>IF(S402="","",IF(AND(S402="CRITICO",T402&gt;Parametri!$C$31),"RIORDINO",IF(T402&gt;Parametri!$C$31,"VERIFICA","")))</f>
        <v/>
      </c>
    </row>
    <row r="403" ht="18" customHeight="1">
      <c r="A403" s="13">
        <f>IF(Inserimento!A403="","",Inserimento!A403)</f>
        <v/>
      </c>
      <c r="B403" s="13">
        <f>IF(Inserimento!C403="","",Inserimento!C403)</f>
        <v/>
      </c>
      <c r="C403" s="13">
        <f>IF(Inserimento!D403="","",Inserimento!D403)</f>
        <v/>
      </c>
      <c r="D403" s="27">
        <f>IF(Inserimento!H403="","",Inserimento!H403)</f>
        <v/>
      </c>
      <c r="E403" s="27">
        <f>IF(Inserimento!H403="","",IF(Inserimento!I403="22%",Inserimento!H403/1.22,IF(Inserimento!I403="10%",Inserimento!H403/1.10,IF(Inserimento!I403="4%",Inserimento!H403/1.04,Inserimento!H403))))</f>
        <v/>
      </c>
      <c r="F403" s="27">
        <f>IF(Inserimento!G403="","",Inserimento!G403)</f>
        <v/>
      </c>
      <c r="G403" s="27">
        <f>IF(E403="","",E403*Inserimento!J403)</f>
        <v/>
      </c>
      <c r="H403" s="27">
        <f>IF(Inserimento!K403="","",Inserimento!K403)</f>
        <v/>
      </c>
      <c r="I403" s="27">
        <f>IF(Inserimento!L403="","",Inserimento!L403)</f>
        <v/>
      </c>
      <c r="J403" s="27">
        <f>IF(Inserimento!M403="","",Inserimento!M403)</f>
        <v/>
      </c>
      <c r="K403" s="27">
        <f>IF(Inserimento!N403="","",Inserimento!N403)</f>
        <v/>
      </c>
      <c r="L403" s="27">
        <f>IF(Inserimento!O403="","",Inserimento!O403)</f>
        <v/>
      </c>
      <c r="M403" s="27">
        <f>IF(Inserimento!P403="","",Inserimento!P403)</f>
        <v/>
      </c>
      <c r="N403" s="27">
        <f>IF(A403="","",SUM(F403,G403,H403,I403,J403,K403,L403,M403))</f>
        <v/>
      </c>
      <c r="O403" s="27">
        <f>IF(E403="","",E403-N403)</f>
        <v/>
      </c>
      <c r="P403" s="28">
        <f>IF(E403=0,"",IF(E403="","",O403/E403))</f>
        <v/>
      </c>
      <c r="Q403" s="27">
        <f>IF(O403="","",O403*Inserimento!Q403)</f>
        <v/>
      </c>
      <c r="R403" s="27">
        <f>IF(1-Inserimento!J403=0,"",IF(N403="","",SUM(F403,H403,I403,J403,K403,L403,M403)/(1-Inserimento!J403)))</f>
        <v/>
      </c>
      <c r="S403" s="13">
        <f>IF(P403="","",IF(P403&gt;=Parametri!$C$29,"OK",IF(P403&gt;=Parametri!$C$30,"ATTENZIONE","CRITICO")))</f>
        <v/>
      </c>
      <c r="T403" s="29">
        <f>IF(Inserimento!T403="","",TODAY()-Inserimento!T403)</f>
        <v/>
      </c>
      <c r="U403" s="13">
        <f>IF(S403="","",IF(AND(S403="CRITICO",T403&gt;Parametri!$C$31),"RIORDINO",IF(T403&gt;Parametri!$C$31,"VERIFICA","")))</f>
        <v/>
      </c>
    </row>
    <row r="404" ht="18" customHeight="1">
      <c r="A404" s="8">
        <f>IF(Inserimento!A404="","",Inserimento!A404)</f>
        <v/>
      </c>
      <c r="B404" s="8">
        <f>IF(Inserimento!C404="","",Inserimento!C404)</f>
        <v/>
      </c>
      <c r="C404" s="8">
        <f>IF(Inserimento!D404="","",Inserimento!D404)</f>
        <v/>
      </c>
      <c r="D404" s="30">
        <f>IF(Inserimento!H404="","",Inserimento!H404)</f>
        <v/>
      </c>
      <c r="E404" s="30">
        <f>IF(Inserimento!H404="","",IF(Inserimento!I404="22%",Inserimento!H404/1.22,IF(Inserimento!I404="10%",Inserimento!H404/1.10,IF(Inserimento!I404="4%",Inserimento!H404/1.04,Inserimento!H404))))</f>
        <v/>
      </c>
      <c r="F404" s="30">
        <f>IF(Inserimento!G404="","",Inserimento!G404)</f>
        <v/>
      </c>
      <c r="G404" s="30">
        <f>IF(E404="","",E404*Inserimento!J404)</f>
        <v/>
      </c>
      <c r="H404" s="30">
        <f>IF(Inserimento!K404="","",Inserimento!K404)</f>
        <v/>
      </c>
      <c r="I404" s="30">
        <f>IF(Inserimento!L404="","",Inserimento!L404)</f>
        <v/>
      </c>
      <c r="J404" s="30">
        <f>IF(Inserimento!M404="","",Inserimento!M404)</f>
        <v/>
      </c>
      <c r="K404" s="30">
        <f>IF(Inserimento!N404="","",Inserimento!N404)</f>
        <v/>
      </c>
      <c r="L404" s="30">
        <f>IF(Inserimento!O404="","",Inserimento!O404)</f>
        <v/>
      </c>
      <c r="M404" s="30">
        <f>IF(Inserimento!P404="","",Inserimento!P404)</f>
        <v/>
      </c>
      <c r="N404" s="30">
        <f>IF(A404="","",SUM(F404,G404,H404,I404,J404,K404,L404,M404))</f>
        <v/>
      </c>
      <c r="O404" s="30">
        <f>IF(E404="","",E404-N404)</f>
        <v/>
      </c>
      <c r="P404" s="31">
        <f>IF(E404=0,"",IF(E404="","",O404/E404))</f>
        <v/>
      </c>
      <c r="Q404" s="30">
        <f>IF(O404="","",O404*Inserimento!Q404)</f>
        <v/>
      </c>
      <c r="R404" s="30">
        <f>IF(1-Inserimento!J404=0,"",IF(N404="","",SUM(F404,H404,I404,J404,K404,L404,M404)/(1-Inserimento!J404)))</f>
        <v/>
      </c>
      <c r="S404" s="8">
        <f>IF(P404="","",IF(P404&gt;=Parametri!$C$29,"OK",IF(P404&gt;=Parametri!$C$30,"ATTENZIONE","CRITICO")))</f>
        <v/>
      </c>
      <c r="T404" s="32">
        <f>IF(Inserimento!T404="","",TODAY()-Inserimento!T404)</f>
        <v/>
      </c>
      <c r="U404" s="8">
        <f>IF(S404="","",IF(AND(S404="CRITICO",T404&gt;Parametri!$C$31),"RIORDINO",IF(T404&gt;Parametri!$C$31,"VERIFICA","")))</f>
        <v/>
      </c>
    </row>
    <row r="405" ht="18" customHeight="1">
      <c r="A405" s="13">
        <f>IF(Inserimento!A405="","",Inserimento!A405)</f>
        <v/>
      </c>
      <c r="B405" s="13">
        <f>IF(Inserimento!C405="","",Inserimento!C405)</f>
        <v/>
      </c>
      <c r="C405" s="13">
        <f>IF(Inserimento!D405="","",Inserimento!D405)</f>
        <v/>
      </c>
      <c r="D405" s="27">
        <f>IF(Inserimento!H405="","",Inserimento!H405)</f>
        <v/>
      </c>
      <c r="E405" s="27">
        <f>IF(Inserimento!H405="","",IF(Inserimento!I405="22%",Inserimento!H405/1.22,IF(Inserimento!I405="10%",Inserimento!H405/1.10,IF(Inserimento!I405="4%",Inserimento!H405/1.04,Inserimento!H405))))</f>
        <v/>
      </c>
      <c r="F405" s="27">
        <f>IF(Inserimento!G405="","",Inserimento!G405)</f>
        <v/>
      </c>
      <c r="G405" s="27">
        <f>IF(E405="","",E405*Inserimento!J405)</f>
        <v/>
      </c>
      <c r="H405" s="27">
        <f>IF(Inserimento!K405="","",Inserimento!K405)</f>
        <v/>
      </c>
      <c r="I405" s="27">
        <f>IF(Inserimento!L405="","",Inserimento!L405)</f>
        <v/>
      </c>
      <c r="J405" s="27">
        <f>IF(Inserimento!M405="","",Inserimento!M405)</f>
        <v/>
      </c>
      <c r="K405" s="27">
        <f>IF(Inserimento!N405="","",Inserimento!N405)</f>
        <v/>
      </c>
      <c r="L405" s="27">
        <f>IF(Inserimento!O405="","",Inserimento!O405)</f>
        <v/>
      </c>
      <c r="M405" s="27">
        <f>IF(Inserimento!P405="","",Inserimento!P405)</f>
        <v/>
      </c>
      <c r="N405" s="27">
        <f>IF(A405="","",SUM(F405,G405,H405,I405,J405,K405,L405,M405))</f>
        <v/>
      </c>
      <c r="O405" s="27">
        <f>IF(E405="","",E405-N405)</f>
        <v/>
      </c>
      <c r="P405" s="28">
        <f>IF(E405=0,"",IF(E405="","",O405/E405))</f>
        <v/>
      </c>
      <c r="Q405" s="27">
        <f>IF(O405="","",O405*Inserimento!Q405)</f>
        <v/>
      </c>
      <c r="R405" s="27">
        <f>IF(1-Inserimento!J405=0,"",IF(N405="","",SUM(F405,H405,I405,J405,K405,L405,M405)/(1-Inserimento!J405)))</f>
        <v/>
      </c>
      <c r="S405" s="13">
        <f>IF(P405="","",IF(P405&gt;=Parametri!$C$29,"OK",IF(P405&gt;=Parametri!$C$30,"ATTENZIONE","CRITICO")))</f>
        <v/>
      </c>
      <c r="T405" s="29">
        <f>IF(Inserimento!T405="","",TODAY()-Inserimento!T405)</f>
        <v/>
      </c>
      <c r="U405" s="13">
        <f>IF(S405="","",IF(AND(S405="CRITICO",T405&gt;Parametri!$C$31),"RIORDINO",IF(T405&gt;Parametri!$C$31,"VERIFICA","")))</f>
        <v/>
      </c>
    </row>
    <row r="406" ht="18" customHeight="1">
      <c r="A406" s="8">
        <f>IF(Inserimento!A406="","",Inserimento!A406)</f>
        <v/>
      </c>
      <c r="B406" s="8">
        <f>IF(Inserimento!C406="","",Inserimento!C406)</f>
        <v/>
      </c>
      <c r="C406" s="8">
        <f>IF(Inserimento!D406="","",Inserimento!D406)</f>
        <v/>
      </c>
      <c r="D406" s="30">
        <f>IF(Inserimento!H406="","",Inserimento!H406)</f>
        <v/>
      </c>
      <c r="E406" s="30">
        <f>IF(Inserimento!H406="","",IF(Inserimento!I406="22%",Inserimento!H406/1.22,IF(Inserimento!I406="10%",Inserimento!H406/1.10,IF(Inserimento!I406="4%",Inserimento!H406/1.04,Inserimento!H406))))</f>
        <v/>
      </c>
      <c r="F406" s="30">
        <f>IF(Inserimento!G406="","",Inserimento!G406)</f>
        <v/>
      </c>
      <c r="G406" s="30">
        <f>IF(E406="","",E406*Inserimento!J406)</f>
        <v/>
      </c>
      <c r="H406" s="30">
        <f>IF(Inserimento!K406="","",Inserimento!K406)</f>
        <v/>
      </c>
      <c r="I406" s="30">
        <f>IF(Inserimento!L406="","",Inserimento!L406)</f>
        <v/>
      </c>
      <c r="J406" s="30">
        <f>IF(Inserimento!M406="","",Inserimento!M406)</f>
        <v/>
      </c>
      <c r="K406" s="30">
        <f>IF(Inserimento!N406="","",Inserimento!N406)</f>
        <v/>
      </c>
      <c r="L406" s="30">
        <f>IF(Inserimento!O406="","",Inserimento!O406)</f>
        <v/>
      </c>
      <c r="M406" s="30">
        <f>IF(Inserimento!P406="","",Inserimento!P406)</f>
        <v/>
      </c>
      <c r="N406" s="30">
        <f>IF(A406="","",SUM(F406,G406,H406,I406,J406,K406,L406,M406))</f>
        <v/>
      </c>
      <c r="O406" s="30">
        <f>IF(E406="","",E406-N406)</f>
        <v/>
      </c>
      <c r="P406" s="31">
        <f>IF(E406=0,"",IF(E406="","",O406/E406))</f>
        <v/>
      </c>
      <c r="Q406" s="30">
        <f>IF(O406="","",O406*Inserimento!Q406)</f>
        <v/>
      </c>
      <c r="R406" s="30">
        <f>IF(1-Inserimento!J406=0,"",IF(N406="","",SUM(F406,H406,I406,J406,K406,L406,M406)/(1-Inserimento!J406)))</f>
        <v/>
      </c>
      <c r="S406" s="8">
        <f>IF(P406="","",IF(P406&gt;=Parametri!$C$29,"OK",IF(P406&gt;=Parametri!$C$30,"ATTENZIONE","CRITICO")))</f>
        <v/>
      </c>
      <c r="T406" s="32">
        <f>IF(Inserimento!T406="","",TODAY()-Inserimento!T406)</f>
        <v/>
      </c>
      <c r="U406" s="8">
        <f>IF(S406="","",IF(AND(S406="CRITICO",T406&gt;Parametri!$C$31),"RIORDINO",IF(T406&gt;Parametri!$C$31,"VERIFICA","")))</f>
        <v/>
      </c>
    </row>
    <row r="407" ht="18" customHeight="1">
      <c r="A407" s="13">
        <f>IF(Inserimento!A407="","",Inserimento!A407)</f>
        <v/>
      </c>
      <c r="B407" s="13">
        <f>IF(Inserimento!C407="","",Inserimento!C407)</f>
        <v/>
      </c>
      <c r="C407" s="13">
        <f>IF(Inserimento!D407="","",Inserimento!D407)</f>
        <v/>
      </c>
      <c r="D407" s="27">
        <f>IF(Inserimento!H407="","",Inserimento!H407)</f>
        <v/>
      </c>
      <c r="E407" s="27">
        <f>IF(Inserimento!H407="","",IF(Inserimento!I407="22%",Inserimento!H407/1.22,IF(Inserimento!I407="10%",Inserimento!H407/1.10,IF(Inserimento!I407="4%",Inserimento!H407/1.04,Inserimento!H407))))</f>
        <v/>
      </c>
      <c r="F407" s="27">
        <f>IF(Inserimento!G407="","",Inserimento!G407)</f>
        <v/>
      </c>
      <c r="G407" s="27">
        <f>IF(E407="","",E407*Inserimento!J407)</f>
        <v/>
      </c>
      <c r="H407" s="27">
        <f>IF(Inserimento!K407="","",Inserimento!K407)</f>
        <v/>
      </c>
      <c r="I407" s="27">
        <f>IF(Inserimento!L407="","",Inserimento!L407)</f>
        <v/>
      </c>
      <c r="J407" s="27">
        <f>IF(Inserimento!M407="","",Inserimento!M407)</f>
        <v/>
      </c>
      <c r="K407" s="27">
        <f>IF(Inserimento!N407="","",Inserimento!N407)</f>
        <v/>
      </c>
      <c r="L407" s="27">
        <f>IF(Inserimento!O407="","",Inserimento!O407)</f>
        <v/>
      </c>
      <c r="M407" s="27">
        <f>IF(Inserimento!P407="","",Inserimento!P407)</f>
        <v/>
      </c>
      <c r="N407" s="27">
        <f>IF(A407="","",SUM(F407,G407,H407,I407,J407,K407,L407,M407))</f>
        <v/>
      </c>
      <c r="O407" s="27">
        <f>IF(E407="","",E407-N407)</f>
        <v/>
      </c>
      <c r="P407" s="28">
        <f>IF(E407=0,"",IF(E407="","",O407/E407))</f>
        <v/>
      </c>
      <c r="Q407" s="27">
        <f>IF(O407="","",O407*Inserimento!Q407)</f>
        <v/>
      </c>
      <c r="R407" s="27">
        <f>IF(1-Inserimento!J407=0,"",IF(N407="","",SUM(F407,H407,I407,J407,K407,L407,M407)/(1-Inserimento!J407)))</f>
        <v/>
      </c>
      <c r="S407" s="13">
        <f>IF(P407="","",IF(P407&gt;=Parametri!$C$29,"OK",IF(P407&gt;=Parametri!$C$30,"ATTENZIONE","CRITICO")))</f>
        <v/>
      </c>
      <c r="T407" s="29">
        <f>IF(Inserimento!T407="","",TODAY()-Inserimento!T407)</f>
        <v/>
      </c>
      <c r="U407" s="13">
        <f>IF(S407="","",IF(AND(S407="CRITICO",T407&gt;Parametri!$C$31),"RIORDINO",IF(T407&gt;Parametri!$C$31,"VERIFICA","")))</f>
        <v/>
      </c>
    </row>
    <row r="408" ht="18" customHeight="1">
      <c r="A408" s="8">
        <f>IF(Inserimento!A408="","",Inserimento!A408)</f>
        <v/>
      </c>
      <c r="B408" s="8">
        <f>IF(Inserimento!C408="","",Inserimento!C408)</f>
        <v/>
      </c>
      <c r="C408" s="8">
        <f>IF(Inserimento!D408="","",Inserimento!D408)</f>
        <v/>
      </c>
      <c r="D408" s="30">
        <f>IF(Inserimento!H408="","",Inserimento!H408)</f>
        <v/>
      </c>
      <c r="E408" s="30">
        <f>IF(Inserimento!H408="","",IF(Inserimento!I408="22%",Inserimento!H408/1.22,IF(Inserimento!I408="10%",Inserimento!H408/1.10,IF(Inserimento!I408="4%",Inserimento!H408/1.04,Inserimento!H408))))</f>
        <v/>
      </c>
      <c r="F408" s="30">
        <f>IF(Inserimento!G408="","",Inserimento!G408)</f>
        <v/>
      </c>
      <c r="G408" s="30">
        <f>IF(E408="","",E408*Inserimento!J408)</f>
        <v/>
      </c>
      <c r="H408" s="30">
        <f>IF(Inserimento!K408="","",Inserimento!K408)</f>
        <v/>
      </c>
      <c r="I408" s="30">
        <f>IF(Inserimento!L408="","",Inserimento!L408)</f>
        <v/>
      </c>
      <c r="J408" s="30">
        <f>IF(Inserimento!M408="","",Inserimento!M408)</f>
        <v/>
      </c>
      <c r="K408" s="30">
        <f>IF(Inserimento!N408="","",Inserimento!N408)</f>
        <v/>
      </c>
      <c r="L408" s="30">
        <f>IF(Inserimento!O408="","",Inserimento!O408)</f>
        <v/>
      </c>
      <c r="M408" s="30">
        <f>IF(Inserimento!P408="","",Inserimento!P408)</f>
        <v/>
      </c>
      <c r="N408" s="30">
        <f>IF(A408="","",SUM(F408,G408,H408,I408,J408,K408,L408,M408))</f>
        <v/>
      </c>
      <c r="O408" s="30">
        <f>IF(E408="","",E408-N408)</f>
        <v/>
      </c>
      <c r="P408" s="31">
        <f>IF(E408=0,"",IF(E408="","",O408/E408))</f>
        <v/>
      </c>
      <c r="Q408" s="30">
        <f>IF(O408="","",O408*Inserimento!Q408)</f>
        <v/>
      </c>
      <c r="R408" s="30">
        <f>IF(1-Inserimento!J408=0,"",IF(N408="","",SUM(F408,H408,I408,J408,K408,L408,M408)/(1-Inserimento!J408)))</f>
        <v/>
      </c>
      <c r="S408" s="8">
        <f>IF(P408="","",IF(P408&gt;=Parametri!$C$29,"OK",IF(P408&gt;=Parametri!$C$30,"ATTENZIONE","CRITICO")))</f>
        <v/>
      </c>
      <c r="T408" s="32">
        <f>IF(Inserimento!T408="","",TODAY()-Inserimento!T408)</f>
        <v/>
      </c>
      <c r="U408" s="8">
        <f>IF(S408="","",IF(AND(S408="CRITICO",T408&gt;Parametri!$C$31),"RIORDINO",IF(T408&gt;Parametri!$C$31,"VERIFICA","")))</f>
        <v/>
      </c>
    </row>
    <row r="409" ht="18" customHeight="1">
      <c r="A409" s="13">
        <f>IF(Inserimento!A409="","",Inserimento!A409)</f>
        <v/>
      </c>
      <c r="B409" s="13">
        <f>IF(Inserimento!C409="","",Inserimento!C409)</f>
        <v/>
      </c>
      <c r="C409" s="13">
        <f>IF(Inserimento!D409="","",Inserimento!D409)</f>
        <v/>
      </c>
      <c r="D409" s="27">
        <f>IF(Inserimento!H409="","",Inserimento!H409)</f>
        <v/>
      </c>
      <c r="E409" s="27">
        <f>IF(Inserimento!H409="","",IF(Inserimento!I409="22%",Inserimento!H409/1.22,IF(Inserimento!I409="10%",Inserimento!H409/1.10,IF(Inserimento!I409="4%",Inserimento!H409/1.04,Inserimento!H409))))</f>
        <v/>
      </c>
      <c r="F409" s="27">
        <f>IF(Inserimento!G409="","",Inserimento!G409)</f>
        <v/>
      </c>
      <c r="G409" s="27">
        <f>IF(E409="","",E409*Inserimento!J409)</f>
        <v/>
      </c>
      <c r="H409" s="27">
        <f>IF(Inserimento!K409="","",Inserimento!K409)</f>
        <v/>
      </c>
      <c r="I409" s="27">
        <f>IF(Inserimento!L409="","",Inserimento!L409)</f>
        <v/>
      </c>
      <c r="J409" s="27">
        <f>IF(Inserimento!M409="","",Inserimento!M409)</f>
        <v/>
      </c>
      <c r="K409" s="27">
        <f>IF(Inserimento!N409="","",Inserimento!N409)</f>
        <v/>
      </c>
      <c r="L409" s="27">
        <f>IF(Inserimento!O409="","",Inserimento!O409)</f>
        <v/>
      </c>
      <c r="M409" s="27">
        <f>IF(Inserimento!P409="","",Inserimento!P409)</f>
        <v/>
      </c>
      <c r="N409" s="27">
        <f>IF(A409="","",SUM(F409,G409,H409,I409,J409,K409,L409,M409))</f>
        <v/>
      </c>
      <c r="O409" s="27">
        <f>IF(E409="","",E409-N409)</f>
        <v/>
      </c>
      <c r="P409" s="28">
        <f>IF(E409=0,"",IF(E409="","",O409/E409))</f>
        <v/>
      </c>
      <c r="Q409" s="27">
        <f>IF(O409="","",O409*Inserimento!Q409)</f>
        <v/>
      </c>
      <c r="R409" s="27">
        <f>IF(1-Inserimento!J409=0,"",IF(N409="","",SUM(F409,H409,I409,J409,K409,L409,M409)/(1-Inserimento!J409)))</f>
        <v/>
      </c>
      <c r="S409" s="13">
        <f>IF(P409="","",IF(P409&gt;=Parametri!$C$29,"OK",IF(P409&gt;=Parametri!$C$30,"ATTENZIONE","CRITICO")))</f>
        <v/>
      </c>
      <c r="T409" s="29">
        <f>IF(Inserimento!T409="","",TODAY()-Inserimento!T409)</f>
        <v/>
      </c>
      <c r="U409" s="13">
        <f>IF(S409="","",IF(AND(S409="CRITICO",T409&gt;Parametri!$C$31),"RIORDINO",IF(T409&gt;Parametri!$C$31,"VERIFICA","")))</f>
        <v/>
      </c>
    </row>
    <row r="410" ht="18" customHeight="1">
      <c r="A410" s="8">
        <f>IF(Inserimento!A410="","",Inserimento!A410)</f>
        <v/>
      </c>
      <c r="B410" s="8">
        <f>IF(Inserimento!C410="","",Inserimento!C410)</f>
        <v/>
      </c>
      <c r="C410" s="8">
        <f>IF(Inserimento!D410="","",Inserimento!D410)</f>
        <v/>
      </c>
      <c r="D410" s="30">
        <f>IF(Inserimento!H410="","",Inserimento!H410)</f>
        <v/>
      </c>
      <c r="E410" s="30">
        <f>IF(Inserimento!H410="","",IF(Inserimento!I410="22%",Inserimento!H410/1.22,IF(Inserimento!I410="10%",Inserimento!H410/1.10,IF(Inserimento!I410="4%",Inserimento!H410/1.04,Inserimento!H410))))</f>
        <v/>
      </c>
      <c r="F410" s="30">
        <f>IF(Inserimento!G410="","",Inserimento!G410)</f>
        <v/>
      </c>
      <c r="G410" s="30">
        <f>IF(E410="","",E410*Inserimento!J410)</f>
        <v/>
      </c>
      <c r="H410" s="30">
        <f>IF(Inserimento!K410="","",Inserimento!K410)</f>
        <v/>
      </c>
      <c r="I410" s="30">
        <f>IF(Inserimento!L410="","",Inserimento!L410)</f>
        <v/>
      </c>
      <c r="J410" s="30">
        <f>IF(Inserimento!M410="","",Inserimento!M410)</f>
        <v/>
      </c>
      <c r="K410" s="30">
        <f>IF(Inserimento!N410="","",Inserimento!N410)</f>
        <v/>
      </c>
      <c r="L410" s="30">
        <f>IF(Inserimento!O410="","",Inserimento!O410)</f>
        <v/>
      </c>
      <c r="M410" s="30">
        <f>IF(Inserimento!P410="","",Inserimento!P410)</f>
        <v/>
      </c>
      <c r="N410" s="30">
        <f>IF(A410="","",SUM(F410,G410,H410,I410,J410,K410,L410,M410))</f>
        <v/>
      </c>
      <c r="O410" s="30">
        <f>IF(E410="","",E410-N410)</f>
        <v/>
      </c>
      <c r="P410" s="31">
        <f>IF(E410=0,"",IF(E410="","",O410/E410))</f>
        <v/>
      </c>
      <c r="Q410" s="30">
        <f>IF(O410="","",O410*Inserimento!Q410)</f>
        <v/>
      </c>
      <c r="R410" s="30">
        <f>IF(1-Inserimento!J410=0,"",IF(N410="","",SUM(F410,H410,I410,J410,K410,L410,M410)/(1-Inserimento!J410)))</f>
        <v/>
      </c>
      <c r="S410" s="8">
        <f>IF(P410="","",IF(P410&gt;=Parametri!$C$29,"OK",IF(P410&gt;=Parametri!$C$30,"ATTENZIONE","CRITICO")))</f>
        <v/>
      </c>
      <c r="T410" s="32">
        <f>IF(Inserimento!T410="","",TODAY()-Inserimento!T410)</f>
        <v/>
      </c>
      <c r="U410" s="8">
        <f>IF(S410="","",IF(AND(S410="CRITICO",T410&gt;Parametri!$C$31),"RIORDINO",IF(T410&gt;Parametri!$C$31,"VERIFICA","")))</f>
        <v/>
      </c>
    </row>
    <row r="411" ht="18" customHeight="1">
      <c r="A411" s="13">
        <f>IF(Inserimento!A411="","",Inserimento!A411)</f>
        <v/>
      </c>
      <c r="B411" s="13">
        <f>IF(Inserimento!C411="","",Inserimento!C411)</f>
        <v/>
      </c>
      <c r="C411" s="13">
        <f>IF(Inserimento!D411="","",Inserimento!D411)</f>
        <v/>
      </c>
      <c r="D411" s="27">
        <f>IF(Inserimento!H411="","",Inserimento!H411)</f>
        <v/>
      </c>
      <c r="E411" s="27">
        <f>IF(Inserimento!H411="","",IF(Inserimento!I411="22%",Inserimento!H411/1.22,IF(Inserimento!I411="10%",Inserimento!H411/1.10,IF(Inserimento!I411="4%",Inserimento!H411/1.04,Inserimento!H411))))</f>
        <v/>
      </c>
      <c r="F411" s="27">
        <f>IF(Inserimento!G411="","",Inserimento!G411)</f>
        <v/>
      </c>
      <c r="G411" s="27">
        <f>IF(E411="","",E411*Inserimento!J411)</f>
        <v/>
      </c>
      <c r="H411" s="27">
        <f>IF(Inserimento!K411="","",Inserimento!K411)</f>
        <v/>
      </c>
      <c r="I411" s="27">
        <f>IF(Inserimento!L411="","",Inserimento!L411)</f>
        <v/>
      </c>
      <c r="J411" s="27">
        <f>IF(Inserimento!M411="","",Inserimento!M411)</f>
        <v/>
      </c>
      <c r="K411" s="27">
        <f>IF(Inserimento!N411="","",Inserimento!N411)</f>
        <v/>
      </c>
      <c r="L411" s="27">
        <f>IF(Inserimento!O411="","",Inserimento!O411)</f>
        <v/>
      </c>
      <c r="M411" s="27">
        <f>IF(Inserimento!P411="","",Inserimento!P411)</f>
        <v/>
      </c>
      <c r="N411" s="27">
        <f>IF(A411="","",SUM(F411,G411,H411,I411,J411,K411,L411,M411))</f>
        <v/>
      </c>
      <c r="O411" s="27">
        <f>IF(E411="","",E411-N411)</f>
        <v/>
      </c>
      <c r="P411" s="28">
        <f>IF(E411=0,"",IF(E411="","",O411/E411))</f>
        <v/>
      </c>
      <c r="Q411" s="27">
        <f>IF(O411="","",O411*Inserimento!Q411)</f>
        <v/>
      </c>
      <c r="R411" s="27">
        <f>IF(1-Inserimento!J411=0,"",IF(N411="","",SUM(F411,H411,I411,J411,K411,L411,M411)/(1-Inserimento!J411)))</f>
        <v/>
      </c>
      <c r="S411" s="13">
        <f>IF(P411="","",IF(P411&gt;=Parametri!$C$29,"OK",IF(P411&gt;=Parametri!$C$30,"ATTENZIONE","CRITICO")))</f>
        <v/>
      </c>
      <c r="T411" s="29">
        <f>IF(Inserimento!T411="","",TODAY()-Inserimento!T411)</f>
        <v/>
      </c>
      <c r="U411" s="13">
        <f>IF(S411="","",IF(AND(S411="CRITICO",T411&gt;Parametri!$C$31),"RIORDINO",IF(T411&gt;Parametri!$C$31,"VERIFICA","")))</f>
        <v/>
      </c>
    </row>
    <row r="412" ht="18" customHeight="1">
      <c r="A412" s="8">
        <f>IF(Inserimento!A412="","",Inserimento!A412)</f>
        <v/>
      </c>
      <c r="B412" s="8">
        <f>IF(Inserimento!C412="","",Inserimento!C412)</f>
        <v/>
      </c>
      <c r="C412" s="8">
        <f>IF(Inserimento!D412="","",Inserimento!D412)</f>
        <v/>
      </c>
      <c r="D412" s="30">
        <f>IF(Inserimento!H412="","",Inserimento!H412)</f>
        <v/>
      </c>
      <c r="E412" s="30">
        <f>IF(Inserimento!H412="","",IF(Inserimento!I412="22%",Inserimento!H412/1.22,IF(Inserimento!I412="10%",Inserimento!H412/1.10,IF(Inserimento!I412="4%",Inserimento!H412/1.04,Inserimento!H412))))</f>
        <v/>
      </c>
      <c r="F412" s="30">
        <f>IF(Inserimento!G412="","",Inserimento!G412)</f>
        <v/>
      </c>
      <c r="G412" s="30">
        <f>IF(E412="","",E412*Inserimento!J412)</f>
        <v/>
      </c>
      <c r="H412" s="30">
        <f>IF(Inserimento!K412="","",Inserimento!K412)</f>
        <v/>
      </c>
      <c r="I412" s="30">
        <f>IF(Inserimento!L412="","",Inserimento!L412)</f>
        <v/>
      </c>
      <c r="J412" s="30">
        <f>IF(Inserimento!M412="","",Inserimento!M412)</f>
        <v/>
      </c>
      <c r="K412" s="30">
        <f>IF(Inserimento!N412="","",Inserimento!N412)</f>
        <v/>
      </c>
      <c r="L412" s="30">
        <f>IF(Inserimento!O412="","",Inserimento!O412)</f>
        <v/>
      </c>
      <c r="M412" s="30">
        <f>IF(Inserimento!P412="","",Inserimento!P412)</f>
        <v/>
      </c>
      <c r="N412" s="30">
        <f>IF(A412="","",SUM(F412,G412,H412,I412,J412,K412,L412,M412))</f>
        <v/>
      </c>
      <c r="O412" s="30">
        <f>IF(E412="","",E412-N412)</f>
        <v/>
      </c>
      <c r="P412" s="31">
        <f>IF(E412=0,"",IF(E412="","",O412/E412))</f>
        <v/>
      </c>
      <c r="Q412" s="30">
        <f>IF(O412="","",O412*Inserimento!Q412)</f>
        <v/>
      </c>
      <c r="R412" s="30">
        <f>IF(1-Inserimento!J412=0,"",IF(N412="","",SUM(F412,H412,I412,J412,K412,L412,M412)/(1-Inserimento!J412)))</f>
        <v/>
      </c>
      <c r="S412" s="8">
        <f>IF(P412="","",IF(P412&gt;=Parametri!$C$29,"OK",IF(P412&gt;=Parametri!$C$30,"ATTENZIONE","CRITICO")))</f>
        <v/>
      </c>
      <c r="T412" s="32">
        <f>IF(Inserimento!T412="","",TODAY()-Inserimento!T412)</f>
        <v/>
      </c>
      <c r="U412" s="8">
        <f>IF(S412="","",IF(AND(S412="CRITICO",T412&gt;Parametri!$C$31),"RIORDINO",IF(T412&gt;Parametri!$C$31,"VERIFICA","")))</f>
        <v/>
      </c>
    </row>
    <row r="413" ht="18" customHeight="1">
      <c r="A413" s="13">
        <f>IF(Inserimento!A413="","",Inserimento!A413)</f>
        <v/>
      </c>
      <c r="B413" s="13">
        <f>IF(Inserimento!C413="","",Inserimento!C413)</f>
        <v/>
      </c>
      <c r="C413" s="13">
        <f>IF(Inserimento!D413="","",Inserimento!D413)</f>
        <v/>
      </c>
      <c r="D413" s="27">
        <f>IF(Inserimento!H413="","",Inserimento!H413)</f>
        <v/>
      </c>
      <c r="E413" s="27">
        <f>IF(Inserimento!H413="","",IF(Inserimento!I413="22%",Inserimento!H413/1.22,IF(Inserimento!I413="10%",Inserimento!H413/1.10,IF(Inserimento!I413="4%",Inserimento!H413/1.04,Inserimento!H413))))</f>
        <v/>
      </c>
      <c r="F413" s="27">
        <f>IF(Inserimento!G413="","",Inserimento!G413)</f>
        <v/>
      </c>
      <c r="G413" s="27">
        <f>IF(E413="","",E413*Inserimento!J413)</f>
        <v/>
      </c>
      <c r="H413" s="27">
        <f>IF(Inserimento!K413="","",Inserimento!K413)</f>
        <v/>
      </c>
      <c r="I413" s="27">
        <f>IF(Inserimento!L413="","",Inserimento!L413)</f>
        <v/>
      </c>
      <c r="J413" s="27">
        <f>IF(Inserimento!M413="","",Inserimento!M413)</f>
        <v/>
      </c>
      <c r="K413" s="27">
        <f>IF(Inserimento!N413="","",Inserimento!N413)</f>
        <v/>
      </c>
      <c r="L413" s="27">
        <f>IF(Inserimento!O413="","",Inserimento!O413)</f>
        <v/>
      </c>
      <c r="M413" s="27">
        <f>IF(Inserimento!P413="","",Inserimento!P413)</f>
        <v/>
      </c>
      <c r="N413" s="27">
        <f>IF(A413="","",SUM(F413,G413,H413,I413,J413,K413,L413,M413))</f>
        <v/>
      </c>
      <c r="O413" s="27">
        <f>IF(E413="","",E413-N413)</f>
        <v/>
      </c>
      <c r="P413" s="28">
        <f>IF(E413=0,"",IF(E413="","",O413/E413))</f>
        <v/>
      </c>
      <c r="Q413" s="27">
        <f>IF(O413="","",O413*Inserimento!Q413)</f>
        <v/>
      </c>
      <c r="R413" s="27">
        <f>IF(1-Inserimento!J413=0,"",IF(N413="","",SUM(F413,H413,I413,J413,K413,L413,M413)/(1-Inserimento!J413)))</f>
        <v/>
      </c>
      <c r="S413" s="13">
        <f>IF(P413="","",IF(P413&gt;=Parametri!$C$29,"OK",IF(P413&gt;=Parametri!$C$30,"ATTENZIONE","CRITICO")))</f>
        <v/>
      </c>
      <c r="T413" s="29">
        <f>IF(Inserimento!T413="","",TODAY()-Inserimento!T413)</f>
        <v/>
      </c>
      <c r="U413" s="13">
        <f>IF(S413="","",IF(AND(S413="CRITICO",T413&gt;Parametri!$C$31),"RIORDINO",IF(T413&gt;Parametri!$C$31,"VERIFICA","")))</f>
        <v/>
      </c>
    </row>
    <row r="414" ht="18" customHeight="1">
      <c r="A414" s="8">
        <f>IF(Inserimento!A414="","",Inserimento!A414)</f>
        <v/>
      </c>
      <c r="B414" s="8">
        <f>IF(Inserimento!C414="","",Inserimento!C414)</f>
        <v/>
      </c>
      <c r="C414" s="8">
        <f>IF(Inserimento!D414="","",Inserimento!D414)</f>
        <v/>
      </c>
      <c r="D414" s="30">
        <f>IF(Inserimento!H414="","",Inserimento!H414)</f>
        <v/>
      </c>
      <c r="E414" s="30">
        <f>IF(Inserimento!H414="","",IF(Inserimento!I414="22%",Inserimento!H414/1.22,IF(Inserimento!I414="10%",Inserimento!H414/1.10,IF(Inserimento!I414="4%",Inserimento!H414/1.04,Inserimento!H414))))</f>
        <v/>
      </c>
      <c r="F414" s="30">
        <f>IF(Inserimento!G414="","",Inserimento!G414)</f>
        <v/>
      </c>
      <c r="G414" s="30">
        <f>IF(E414="","",E414*Inserimento!J414)</f>
        <v/>
      </c>
      <c r="H414" s="30">
        <f>IF(Inserimento!K414="","",Inserimento!K414)</f>
        <v/>
      </c>
      <c r="I414" s="30">
        <f>IF(Inserimento!L414="","",Inserimento!L414)</f>
        <v/>
      </c>
      <c r="J414" s="30">
        <f>IF(Inserimento!M414="","",Inserimento!M414)</f>
        <v/>
      </c>
      <c r="K414" s="30">
        <f>IF(Inserimento!N414="","",Inserimento!N414)</f>
        <v/>
      </c>
      <c r="L414" s="30">
        <f>IF(Inserimento!O414="","",Inserimento!O414)</f>
        <v/>
      </c>
      <c r="M414" s="30">
        <f>IF(Inserimento!P414="","",Inserimento!P414)</f>
        <v/>
      </c>
      <c r="N414" s="30">
        <f>IF(A414="","",SUM(F414,G414,H414,I414,J414,K414,L414,M414))</f>
        <v/>
      </c>
      <c r="O414" s="30">
        <f>IF(E414="","",E414-N414)</f>
        <v/>
      </c>
      <c r="P414" s="31">
        <f>IF(E414=0,"",IF(E414="","",O414/E414))</f>
        <v/>
      </c>
      <c r="Q414" s="30">
        <f>IF(O414="","",O414*Inserimento!Q414)</f>
        <v/>
      </c>
      <c r="R414" s="30">
        <f>IF(1-Inserimento!J414=0,"",IF(N414="","",SUM(F414,H414,I414,J414,K414,L414,M414)/(1-Inserimento!J414)))</f>
        <v/>
      </c>
      <c r="S414" s="8">
        <f>IF(P414="","",IF(P414&gt;=Parametri!$C$29,"OK",IF(P414&gt;=Parametri!$C$30,"ATTENZIONE","CRITICO")))</f>
        <v/>
      </c>
      <c r="T414" s="32">
        <f>IF(Inserimento!T414="","",TODAY()-Inserimento!T414)</f>
        <v/>
      </c>
      <c r="U414" s="8">
        <f>IF(S414="","",IF(AND(S414="CRITICO",T414&gt;Parametri!$C$31),"RIORDINO",IF(T414&gt;Parametri!$C$31,"VERIFICA","")))</f>
        <v/>
      </c>
    </row>
    <row r="415" ht="18" customHeight="1">
      <c r="A415" s="13">
        <f>IF(Inserimento!A415="","",Inserimento!A415)</f>
        <v/>
      </c>
      <c r="B415" s="13">
        <f>IF(Inserimento!C415="","",Inserimento!C415)</f>
        <v/>
      </c>
      <c r="C415" s="13">
        <f>IF(Inserimento!D415="","",Inserimento!D415)</f>
        <v/>
      </c>
      <c r="D415" s="27">
        <f>IF(Inserimento!H415="","",Inserimento!H415)</f>
        <v/>
      </c>
      <c r="E415" s="27">
        <f>IF(Inserimento!H415="","",IF(Inserimento!I415="22%",Inserimento!H415/1.22,IF(Inserimento!I415="10%",Inserimento!H415/1.10,IF(Inserimento!I415="4%",Inserimento!H415/1.04,Inserimento!H415))))</f>
        <v/>
      </c>
      <c r="F415" s="27">
        <f>IF(Inserimento!G415="","",Inserimento!G415)</f>
        <v/>
      </c>
      <c r="G415" s="27">
        <f>IF(E415="","",E415*Inserimento!J415)</f>
        <v/>
      </c>
      <c r="H415" s="27">
        <f>IF(Inserimento!K415="","",Inserimento!K415)</f>
        <v/>
      </c>
      <c r="I415" s="27">
        <f>IF(Inserimento!L415="","",Inserimento!L415)</f>
        <v/>
      </c>
      <c r="J415" s="27">
        <f>IF(Inserimento!M415="","",Inserimento!M415)</f>
        <v/>
      </c>
      <c r="K415" s="27">
        <f>IF(Inserimento!N415="","",Inserimento!N415)</f>
        <v/>
      </c>
      <c r="L415" s="27">
        <f>IF(Inserimento!O415="","",Inserimento!O415)</f>
        <v/>
      </c>
      <c r="M415" s="27">
        <f>IF(Inserimento!P415="","",Inserimento!P415)</f>
        <v/>
      </c>
      <c r="N415" s="27">
        <f>IF(A415="","",SUM(F415,G415,H415,I415,J415,K415,L415,M415))</f>
        <v/>
      </c>
      <c r="O415" s="27">
        <f>IF(E415="","",E415-N415)</f>
        <v/>
      </c>
      <c r="P415" s="28">
        <f>IF(E415=0,"",IF(E415="","",O415/E415))</f>
        <v/>
      </c>
      <c r="Q415" s="27">
        <f>IF(O415="","",O415*Inserimento!Q415)</f>
        <v/>
      </c>
      <c r="R415" s="27">
        <f>IF(1-Inserimento!J415=0,"",IF(N415="","",SUM(F415,H415,I415,J415,K415,L415,M415)/(1-Inserimento!J415)))</f>
        <v/>
      </c>
      <c r="S415" s="13">
        <f>IF(P415="","",IF(P415&gt;=Parametri!$C$29,"OK",IF(P415&gt;=Parametri!$C$30,"ATTENZIONE","CRITICO")))</f>
        <v/>
      </c>
      <c r="T415" s="29">
        <f>IF(Inserimento!T415="","",TODAY()-Inserimento!T415)</f>
        <v/>
      </c>
      <c r="U415" s="13">
        <f>IF(S415="","",IF(AND(S415="CRITICO",T415&gt;Parametri!$C$31),"RIORDINO",IF(T415&gt;Parametri!$C$31,"VERIFICA","")))</f>
        <v/>
      </c>
    </row>
    <row r="416" ht="18" customHeight="1">
      <c r="A416" s="8">
        <f>IF(Inserimento!A416="","",Inserimento!A416)</f>
        <v/>
      </c>
      <c r="B416" s="8">
        <f>IF(Inserimento!C416="","",Inserimento!C416)</f>
        <v/>
      </c>
      <c r="C416" s="8">
        <f>IF(Inserimento!D416="","",Inserimento!D416)</f>
        <v/>
      </c>
      <c r="D416" s="30">
        <f>IF(Inserimento!H416="","",Inserimento!H416)</f>
        <v/>
      </c>
      <c r="E416" s="30">
        <f>IF(Inserimento!H416="","",IF(Inserimento!I416="22%",Inserimento!H416/1.22,IF(Inserimento!I416="10%",Inserimento!H416/1.10,IF(Inserimento!I416="4%",Inserimento!H416/1.04,Inserimento!H416))))</f>
        <v/>
      </c>
      <c r="F416" s="30">
        <f>IF(Inserimento!G416="","",Inserimento!G416)</f>
        <v/>
      </c>
      <c r="G416" s="30">
        <f>IF(E416="","",E416*Inserimento!J416)</f>
        <v/>
      </c>
      <c r="H416" s="30">
        <f>IF(Inserimento!K416="","",Inserimento!K416)</f>
        <v/>
      </c>
      <c r="I416" s="30">
        <f>IF(Inserimento!L416="","",Inserimento!L416)</f>
        <v/>
      </c>
      <c r="J416" s="30">
        <f>IF(Inserimento!M416="","",Inserimento!M416)</f>
        <v/>
      </c>
      <c r="K416" s="30">
        <f>IF(Inserimento!N416="","",Inserimento!N416)</f>
        <v/>
      </c>
      <c r="L416" s="30">
        <f>IF(Inserimento!O416="","",Inserimento!O416)</f>
        <v/>
      </c>
      <c r="M416" s="30">
        <f>IF(Inserimento!P416="","",Inserimento!P416)</f>
        <v/>
      </c>
      <c r="N416" s="30">
        <f>IF(A416="","",SUM(F416,G416,H416,I416,J416,K416,L416,M416))</f>
        <v/>
      </c>
      <c r="O416" s="30">
        <f>IF(E416="","",E416-N416)</f>
        <v/>
      </c>
      <c r="P416" s="31">
        <f>IF(E416=0,"",IF(E416="","",O416/E416))</f>
        <v/>
      </c>
      <c r="Q416" s="30">
        <f>IF(O416="","",O416*Inserimento!Q416)</f>
        <v/>
      </c>
      <c r="R416" s="30">
        <f>IF(1-Inserimento!J416=0,"",IF(N416="","",SUM(F416,H416,I416,J416,K416,L416,M416)/(1-Inserimento!J416)))</f>
        <v/>
      </c>
      <c r="S416" s="8">
        <f>IF(P416="","",IF(P416&gt;=Parametri!$C$29,"OK",IF(P416&gt;=Parametri!$C$30,"ATTENZIONE","CRITICO")))</f>
        <v/>
      </c>
      <c r="T416" s="32">
        <f>IF(Inserimento!T416="","",TODAY()-Inserimento!T416)</f>
        <v/>
      </c>
      <c r="U416" s="8">
        <f>IF(S416="","",IF(AND(S416="CRITICO",T416&gt;Parametri!$C$31),"RIORDINO",IF(T416&gt;Parametri!$C$31,"VERIFICA","")))</f>
        <v/>
      </c>
    </row>
    <row r="417" ht="18" customHeight="1">
      <c r="A417" s="13">
        <f>IF(Inserimento!A417="","",Inserimento!A417)</f>
        <v/>
      </c>
      <c r="B417" s="13">
        <f>IF(Inserimento!C417="","",Inserimento!C417)</f>
        <v/>
      </c>
      <c r="C417" s="13">
        <f>IF(Inserimento!D417="","",Inserimento!D417)</f>
        <v/>
      </c>
      <c r="D417" s="27">
        <f>IF(Inserimento!H417="","",Inserimento!H417)</f>
        <v/>
      </c>
      <c r="E417" s="27">
        <f>IF(Inserimento!H417="","",IF(Inserimento!I417="22%",Inserimento!H417/1.22,IF(Inserimento!I417="10%",Inserimento!H417/1.10,IF(Inserimento!I417="4%",Inserimento!H417/1.04,Inserimento!H417))))</f>
        <v/>
      </c>
      <c r="F417" s="27">
        <f>IF(Inserimento!G417="","",Inserimento!G417)</f>
        <v/>
      </c>
      <c r="G417" s="27">
        <f>IF(E417="","",E417*Inserimento!J417)</f>
        <v/>
      </c>
      <c r="H417" s="27">
        <f>IF(Inserimento!K417="","",Inserimento!K417)</f>
        <v/>
      </c>
      <c r="I417" s="27">
        <f>IF(Inserimento!L417="","",Inserimento!L417)</f>
        <v/>
      </c>
      <c r="J417" s="27">
        <f>IF(Inserimento!M417="","",Inserimento!M417)</f>
        <v/>
      </c>
      <c r="K417" s="27">
        <f>IF(Inserimento!N417="","",Inserimento!N417)</f>
        <v/>
      </c>
      <c r="L417" s="27">
        <f>IF(Inserimento!O417="","",Inserimento!O417)</f>
        <v/>
      </c>
      <c r="M417" s="27">
        <f>IF(Inserimento!P417="","",Inserimento!P417)</f>
        <v/>
      </c>
      <c r="N417" s="27">
        <f>IF(A417="","",SUM(F417,G417,H417,I417,J417,K417,L417,M417))</f>
        <v/>
      </c>
      <c r="O417" s="27">
        <f>IF(E417="","",E417-N417)</f>
        <v/>
      </c>
      <c r="P417" s="28">
        <f>IF(E417=0,"",IF(E417="","",O417/E417))</f>
        <v/>
      </c>
      <c r="Q417" s="27">
        <f>IF(O417="","",O417*Inserimento!Q417)</f>
        <v/>
      </c>
      <c r="R417" s="27">
        <f>IF(1-Inserimento!J417=0,"",IF(N417="","",SUM(F417,H417,I417,J417,K417,L417,M417)/(1-Inserimento!J417)))</f>
        <v/>
      </c>
      <c r="S417" s="13">
        <f>IF(P417="","",IF(P417&gt;=Parametri!$C$29,"OK",IF(P417&gt;=Parametri!$C$30,"ATTENZIONE","CRITICO")))</f>
        <v/>
      </c>
      <c r="T417" s="29">
        <f>IF(Inserimento!T417="","",TODAY()-Inserimento!T417)</f>
        <v/>
      </c>
      <c r="U417" s="13">
        <f>IF(S417="","",IF(AND(S417="CRITICO",T417&gt;Parametri!$C$31),"RIORDINO",IF(T417&gt;Parametri!$C$31,"VERIFICA","")))</f>
        <v/>
      </c>
    </row>
    <row r="418" ht="18" customHeight="1">
      <c r="A418" s="8">
        <f>IF(Inserimento!A418="","",Inserimento!A418)</f>
        <v/>
      </c>
      <c r="B418" s="8">
        <f>IF(Inserimento!C418="","",Inserimento!C418)</f>
        <v/>
      </c>
      <c r="C418" s="8">
        <f>IF(Inserimento!D418="","",Inserimento!D418)</f>
        <v/>
      </c>
      <c r="D418" s="30">
        <f>IF(Inserimento!H418="","",Inserimento!H418)</f>
        <v/>
      </c>
      <c r="E418" s="30">
        <f>IF(Inserimento!H418="","",IF(Inserimento!I418="22%",Inserimento!H418/1.22,IF(Inserimento!I418="10%",Inserimento!H418/1.10,IF(Inserimento!I418="4%",Inserimento!H418/1.04,Inserimento!H418))))</f>
        <v/>
      </c>
      <c r="F418" s="30">
        <f>IF(Inserimento!G418="","",Inserimento!G418)</f>
        <v/>
      </c>
      <c r="G418" s="30">
        <f>IF(E418="","",E418*Inserimento!J418)</f>
        <v/>
      </c>
      <c r="H418" s="30">
        <f>IF(Inserimento!K418="","",Inserimento!K418)</f>
        <v/>
      </c>
      <c r="I418" s="30">
        <f>IF(Inserimento!L418="","",Inserimento!L418)</f>
        <v/>
      </c>
      <c r="J418" s="30">
        <f>IF(Inserimento!M418="","",Inserimento!M418)</f>
        <v/>
      </c>
      <c r="K418" s="30">
        <f>IF(Inserimento!N418="","",Inserimento!N418)</f>
        <v/>
      </c>
      <c r="L418" s="30">
        <f>IF(Inserimento!O418="","",Inserimento!O418)</f>
        <v/>
      </c>
      <c r="M418" s="30">
        <f>IF(Inserimento!P418="","",Inserimento!P418)</f>
        <v/>
      </c>
      <c r="N418" s="30">
        <f>IF(A418="","",SUM(F418,G418,H418,I418,J418,K418,L418,M418))</f>
        <v/>
      </c>
      <c r="O418" s="30">
        <f>IF(E418="","",E418-N418)</f>
        <v/>
      </c>
      <c r="P418" s="31">
        <f>IF(E418=0,"",IF(E418="","",O418/E418))</f>
        <v/>
      </c>
      <c r="Q418" s="30">
        <f>IF(O418="","",O418*Inserimento!Q418)</f>
        <v/>
      </c>
      <c r="R418" s="30">
        <f>IF(1-Inserimento!J418=0,"",IF(N418="","",SUM(F418,H418,I418,J418,K418,L418,M418)/(1-Inserimento!J418)))</f>
        <v/>
      </c>
      <c r="S418" s="8">
        <f>IF(P418="","",IF(P418&gt;=Parametri!$C$29,"OK",IF(P418&gt;=Parametri!$C$30,"ATTENZIONE","CRITICO")))</f>
        <v/>
      </c>
      <c r="T418" s="32">
        <f>IF(Inserimento!T418="","",TODAY()-Inserimento!T418)</f>
        <v/>
      </c>
      <c r="U418" s="8">
        <f>IF(S418="","",IF(AND(S418="CRITICO",T418&gt;Parametri!$C$31),"RIORDINO",IF(T418&gt;Parametri!$C$31,"VERIFICA","")))</f>
        <v/>
      </c>
    </row>
    <row r="419" ht="18" customHeight="1">
      <c r="A419" s="13">
        <f>IF(Inserimento!A419="","",Inserimento!A419)</f>
        <v/>
      </c>
      <c r="B419" s="13">
        <f>IF(Inserimento!C419="","",Inserimento!C419)</f>
        <v/>
      </c>
      <c r="C419" s="13">
        <f>IF(Inserimento!D419="","",Inserimento!D419)</f>
        <v/>
      </c>
      <c r="D419" s="27">
        <f>IF(Inserimento!H419="","",Inserimento!H419)</f>
        <v/>
      </c>
      <c r="E419" s="27">
        <f>IF(Inserimento!H419="","",IF(Inserimento!I419="22%",Inserimento!H419/1.22,IF(Inserimento!I419="10%",Inserimento!H419/1.10,IF(Inserimento!I419="4%",Inserimento!H419/1.04,Inserimento!H419))))</f>
        <v/>
      </c>
      <c r="F419" s="27">
        <f>IF(Inserimento!G419="","",Inserimento!G419)</f>
        <v/>
      </c>
      <c r="G419" s="27">
        <f>IF(E419="","",E419*Inserimento!J419)</f>
        <v/>
      </c>
      <c r="H419" s="27">
        <f>IF(Inserimento!K419="","",Inserimento!K419)</f>
        <v/>
      </c>
      <c r="I419" s="27">
        <f>IF(Inserimento!L419="","",Inserimento!L419)</f>
        <v/>
      </c>
      <c r="J419" s="27">
        <f>IF(Inserimento!M419="","",Inserimento!M419)</f>
        <v/>
      </c>
      <c r="K419" s="27">
        <f>IF(Inserimento!N419="","",Inserimento!N419)</f>
        <v/>
      </c>
      <c r="L419" s="27">
        <f>IF(Inserimento!O419="","",Inserimento!O419)</f>
        <v/>
      </c>
      <c r="M419" s="27">
        <f>IF(Inserimento!P419="","",Inserimento!P419)</f>
        <v/>
      </c>
      <c r="N419" s="27">
        <f>IF(A419="","",SUM(F419,G419,H419,I419,J419,K419,L419,M419))</f>
        <v/>
      </c>
      <c r="O419" s="27">
        <f>IF(E419="","",E419-N419)</f>
        <v/>
      </c>
      <c r="P419" s="28">
        <f>IF(E419=0,"",IF(E419="","",O419/E419))</f>
        <v/>
      </c>
      <c r="Q419" s="27">
        <f>IF(O419="","",O419*Inserimento!Q419)</f>
        <v/>
      </c>
      <c r="R419" s="27">
        <f>IF(1-Inserimento!J419=0,"",IF(N419="","",SUM(F419,H419,I419,J419,K419,L419,M419)/(1-Inserimento!J419)))</f>
        <v/>
      </c>
      <c r="S419" s="13">
        <f>IF(P419="","",IF(P419&gt;=Parametri!$C$29,"OK",IF(P419&gt;=Parametri!$C$30,"ATTENZIONE","CRITICO")))</f>
        <v/>
      </c>
      <c r="T419" s="29">
        <f>IF(Inserimento!T419="","",TODAY()-Inserimento!T419)</f>
        <v/>
      </c>
      <c r="U419" s="13">
        <f>IF(S419="","",IF(AND(S419="CRITICO",T419&gt;Parametri!$C$31),"RIORDINO",IF(T419&gt;Parametri!$C$31,"VERIFICA","")))</f>
        <v/>
      </c>
    </row>
    <row r="420" ht="18" customHeight="1">
      <c r="A420" s="8">
        <f>IF(Inserimento!A420="","",Inserimento!A420)</f>
        <v/>
      </c>
      <c r="B420" s="8">
        <f>IF(Inserimento!C420="","",Inserimento!C420)</f>
        <v/>
      </c>
      <c r="C420" s="8">
        <f>IF(Inserimento!D420="","",Inserimento!D420)</f>
        <v/>
      </c>
      <c r="D420" s="30">
        <f>IF(Inserimento!H420="","",Inserimento!H420)</f>
        <v/>
      </c>
      <c r="E420" s="30">
        <f>IF(Inserimento!H420="","",IF(Inserimento!I420="22%",Inserimento!H420/1.22,IF(Inserimento!I420="10%",Inserimento!H420/1.10,IF(Inserimento!I420="4%",Inserimento!H420/1.04,Inserimento!H420))))</f>
        <v/>
      </c>
      <c r="F420" s="30">
        <f>IF(Inserimento!G420="","",Inserimento!G420)</f>
        <v/>
      </c>
      <c r="G420" s="30">
        <f>IF(E420="","",E420*Inserimento!J420)</f>
        <v/>
      </c>
      <c r="H420" s="30">
        <f>IF(Inserimento!K420="","",Inserimento!K420)</f>
        <v/>
      </c>
      <c r="I420" s="30">
        <f>IF(Inserimento!L420="","",Inserimento!L420)</f>
        <v/>
      </c>
      <c r="J420" s="30">
        <f>IF(Inserimento!M420="","",Inserimento!M420)</f>
        <v/>
      </c>
      <c r="K420" s="30">
        <f>IF(Inserimento!N420="","",Inserimento!N420)</f>
        <v/>
      </c>
      <c r="L420" s="30">
        <f>IF(Inserimento!O420="","",Inserimento!O420)</f>
        <v/>
      </c>
      <c r="M420" s="30">
        <f>IF(Inserimento!P420="","",Inserimento!P420)</f>
        <v/>
      </c>
      <c r="N420" s="30">
        <f>IF(A420="","",SUM(F420,G420,H420,I420,J420,K420,L420,M420))</f>
        <v/>
      </c>
      <c r="O420" s="30">
        <f>IF(E420="","",E420-N420)</f>
        <v/>
      </c>
      <c r="P420" s="31">
        <f>IF(E420=0,"",IF(E420="","",O420/E420))</f>
        <v/>
      </c>
      <c r="Q420" s="30">
        <f>IF(O420="","",O420*Inserimento!Q420)</f>
        <v/>
      </c>
      <c r="R420" s="30">
        <f>IF(1-Inserimento!J420=0,"",IF(N420="","",SUM(F420,H420,I420,J420,K420,L420,M420)/(1-Inserimento!J420)))</f>
        <v/>
      </c>
      <c r="S420" s="8">
        <f>IF(P420="","",IF(P420&gt;=Parametri!$C$29,"OK",IF(P420&gt;=Parametri!$C$30,"ATTENZIONE","CRITICO")))</f>
        <v/>
      </c>
      <c r="T420" s="32">
        <f>IF(Inserimento!T420="","",TODAY()-Inserimento!T420)</f>
        <v/>
      </c>
      <c r="U420" s="8">
        <f>IF(S420="","",IF(AND(S420="CRITICO",T420&gt;Parametri!$C$31),"RIORDINO",IF(T420&gt;Parametri!$C$31,"VERIFICA","")))</f>
        <v/>
      </c>
    </row>
    <row r="421" ht="18" customHeight="1">
      <c r="A421" s="13">
        <f>IF(Inserimento!A421="","",Inserimento!A421)</f>
        <v/>
      </c>
      <c r="B421" s="13">
        <f>IF(Inserimento!C421="","",Inserimento!C421)</f>
        <v/>
      </c>
      <c r="C421" s="13">
        <f>IF(Inserimento!D421="","",Inserimento!D421)</f>
        <v/>
      </c>
      <c r="D421" s="27">
        <f>IF(Inserimento!H421="","",Inserimento!H421)</f>
        <v/>
      </c>
      <c r="E421" s="27">
        <f>IF(Inserimento!H421="","",IF(Inserimento!I421="22%",Inserimento!H421/1.22,IF(Inserimento!I421="10%",Inserimento!H421/1.10,IF(Inserimento!I421="4%",Inserimento!H421/1.04,Inserimento!H421))))</f>
        <v/>
      </c>
      <c r="F421" s="27">
        <f>IF(Inserimento!G421="","",Inserimento!G421)</f>
        <v/>
      </c>
      <c r="G421" s="27">
        <f>IF(E421="","",E421*Inserimento!J421)</f>
        <v/>
      </c>
      <c r="H421" s="27">
        <f>IF(Inserimento!K421="","",Inserimento!K421)</f>
        <v/>
      </c>
      <c r="I421" s="27">
        <f>IF(Inserimento!L421="","",Inserimento!L421)</f>
        <v/>
      </c>
      <c r="J421" s="27">
        <f>IF(Inserimento!M421="","",Inserimento!M421)</f>
        <v/>
      </c>
      <c r="K421" s="27">
        <f>IF(Inserimento!N421="","",Inserimento!N421)</f>
        <v/>
      </c>
      <c r="L421" s="27">
        <f>IF(Inserimento!O421="","",Inserimento!O421)</f>
        <v/>
      </c>
      <c r="M421" s="27">
        <f>IF(Inserimento!P421="","",Inserimento!P421)</f>
        <v/>
      </c>
      <c r="N421" s="27">
        <f>IF(A421="","",SUM(F421,G421,H421,I421,J421,K421,L421,M421))</f>
        <v/>
      </c>
      <c r="O421" s="27">
        <f>IF(E421="","",E421-N421)</f>
        <v/>
      </c>
      <c r="P421" s="28">
        <f>IF(E421=0,"",IF(E421="","",O421/E421))</f>
        <v/>
      </c>
      <c r="Q421" s="27">
        <f>IF(O421="","",O421*Inserimento!Q421)</f>
        <v/>
      </c>
      <c r="R421" s="27">
        <f>IF(1-Inserimento!J421=0,"",IF(N421="","",SUM(F421,H421,I421,J421,K421,L421,M421)/(1-Inserimento!J421)))</f>
        <v/>
      </c>
      <c r="S421" s="13">
        <f>IF(P421="","",IF(P421&gt;=Parametri!$C$29,"OK",IF(P421&gt;=Parametri!$C$30,"ATTENZIONE","CRITICO")))</f>
        <v/>
      </c>
      <c r="T421" s="29">
        <f>IF(Inserimento!T421="","",TODAY()-Inserimento!T421)</f>
        <v/>
      </c>
      <c r="U421" s="13">
        <f>IF(S421="","",IF(AND(S421="CRITICO",T421&gt;Parametri!$C$31),"RIORDINO",IF(T421&gt;Parametri!$C$31,"VERIFICA","")))</f>
        <v/>
      </c>
    </row>
    <row r="422" ht="18" customHeight="1">
      <c r="A422" s="8">
        <f>IF(Inserimento!A422="","",Inserimento!A422)</f>
        <v/>
      </c>
      <c r="B422" s="8">
        <f>IF(Inserimento!C422="","",Inserimento!C422)</f>
        <v/>
      </c>
      <c r="C422" s="8">
        <f>IF(Inserimento!D422="","",Inserimento!D422)</f>
        <v/>
      </c>
      <c r="D422" s="30">
        <f>IF(Inserimento!H422="","",Inserimento!H422)</f>
        <v/>
      </c>
      <c r="E422" s="30">
        <f>IF(Inserimento!H422="","",IF(Inserimento!I422="22%",Inserimento!H422/1.22,IF(Inserimento!I422="10%",Inserimento!H422/1.10,IF(Inserimento!I422="4%",Inserimento!H422/1.04,Inserimento!H422))))</f>
        <v/>
      </c>
      <c r="F422" s="30">
        <f>IF(Inserimento!G422="","",Inserimento!G422)</f>
        <v/>
      </c>
      <c r="G422" s="30">
        <f>IF(E422="","",E422*Inserimento!J422)</f>
        <v/>
      </c>
      <c r="H422" s="30">
        <f>IF(Inserimento!K422="","",Inserimento!K422)</f>
        <v/>
      </c>
      <c r="I422" s="30">
        <f>IF(Inserimento!L422="","",Inserimento!L422)</f>
        <v/>
      </c>
      <c r="J422" s="30">
        <f>IF(Inserimento!M422="","",Inserimento!M422)</f>
        <v/>
      </c>
      <c r="K422" s="30">
        <f>IF(Inserimento!N422="","",Inserimento!N422)</f>
        <v/>
      </c>
      <c r="L422" s="30">
        <f>IF(Inserimento!O422="","",Inserimento!O422)</f>
        <v/>
      </c>
      <c r="M422" s="30">
        <f>IF(Inserimento!P422="","",Inserimento!P422)</f>
        <v/>
      </c>
      <c r="N422" s="30">
        <f>IF(A422="","",SUM(F422,G422,H422,I422,J422,K422,L422,M422))</f>
        <v/>
      </c>
      <c r="O422" s="30">
        <f>IF(E422="","",E422-N422)</f>
        <v/>
      </c>
      <c r="P422" s="31">
        <f>IF(E422=0,"",IF(E422="","",O422/E422))</f>
        <v/>
      </c>
      <c r="Q422" s="30">
        <f>IF(O422="","",O422*Inserimento!Q422)</f>
        <v/>
      </c>
      <c r="R422" s="30">
        <f>IF(1-Inserimento!J422=0,"",IF(N422="","",SUM(F422,H422,I422,J422,K422,L422,M422)/(1-Inserimento!J422)))</f>
        <v/>
      </c>
      <c r="S422" s="8">
        <f>IF(P422="","",IF(P422&gt;=Parametri!$C$29,"OK",IF(P422&gt;=Parametri!$C$30,"ATTENZIONE","CRITICO")))</f>
        <v/>
      </c>
      <c r="T422" s="32">
        <f>IF(Inserimento!T422="","",TODAY()-Inserimento!T422)</f>
        <v/>
      </c>
      <c r="U422" s="8">
        <f>IF(S422="","",IF(AND(S422="CRITICO",T422&gt;Parametri!$C$31),"RIORDINO",IF(T422&gt;Parametri!$C$31,"VERIFICA","")))</f>
        <v/>
      </c>
    </row>
    <row r="423" ht="18" customHeight="1">
      <c r="A423" s="13">
        <f>IF(Inserimento!A423="","",Inserimento!A423)</f>
        <v/>
      </c>
      <c r="B423" s="13">
        <f>IF(Inserimento!C423="","",Inserimento!C423)</f>
        <v/>
      </c>
      <c r="C423" s="13">
        <f>IF(Inserimento!D423="","",Inserimento!D423)</f>
        <v/>
      </c>
      <c r="D423" s="27">
        <f>IF(Inserimento!H423="","",Inserimento!H423)</f>
        <v/>
      </c>
      <c r="E423" s="27">
        <f>IF(Inserimento!H423="","",IF(Inserimento!I423="22%",Inserimento!H423/1.22,IF(Inserimento!I423="10%",Inserimento!H423/1.10,IF(Inserimento!I423="4%",Inserimento!H423/1.04,Inserimento!H423))))</f>
        <v/>
      </c>
      <c r="F423" s="27">
        <f>IF(Inserimento!G423="","",Inserimento!G423)</f>
        <v/>
      </c>
      <c r="G423" s="27">
        <f>IF(E423="","",E423*Inserimento!J423)</f>
        <v/>
      </c>
      <c r="H423" s="27">
        <f>IF(Inserimento!K423="","",Inserimento!K423)</f>
        <v/>
      </c>
      <c r="I423" s="27">
        <f>IF(Inserimento!L423="","",Inserimento!L423)</f>
        <v/>
      </c>
      <c r="J423" s="27">
        <f>IF(Inserimento!M423="","",Inserimento!M423)</f>
        <v/>
      </c>
      <c r="K423" s="27">
        <f>IF(Inserimento!N423="","",Inserimento!N423)</f>
        <v/>
      </c>
      <c r="L423" s="27">
        <f>IF(Inserimento!O423="","",Inserimento!O423)</f>
        <v/>
      </c>
      <c r="M423" s="27">
        <f>IF(Inserimento!P423="","",Inserimento!P423)</f>
        <v/>
      </c>
      <c r="N423" s="27">
        <f>IF(A423="","",SUM(F423,G423,H423,I423,J423,K423,L423,M423))</f>
        <v/>
      </c>
      <c r="O423" s="27">
        <f>IF(E423="","",E423-N423)</f>
        <v/>
      </c>
      <c r="P423" s="28">
        <f>IF(E423=0,"",IF(E423="","",O423/E423))</f>
        <v/>
      </c>
      <c r="Q423" s="27">
        <f>IF(O423="","",O423*Inserimento!Q423)</f>
        <v/>
      </c>
      <c r="R423" s="27">
        <f>IF(1-Inserimento!J423=0,"",IF(N423="","",SUM(F423,H423,I423,J423,K423,L423,M423)/(1-Inserimento!J423)))</f>
        <v/>
      </c>
      <c r="S423" s="13">
        <f>IF(P423="","",IF(P423&gt;=Parametri!$C$29,"OK",IF(P423&gt;=Parametri!$C$30,"ATTENZIONE","CRITICO")))</f>
        <v/>
      </c>
      <c r="T423" s="29">
        <f>IF(Inserimento!T423="","",TODAY()-Inserimento!T423)</f>
        <v/>
      </c>
      <c r="U423" s="13">
        <f>IF(S423="","",IF(AND(S423="CRITICO",T423&gt;Parametri!$C$31),"RIORDINO",IF(T423&gt;Parametri!$C$31,"VERIFICA","")))</f>
        <v/>
      </c>
    </row>
    <row r="424" ht="18" customHeight="1">
      <c r="A424" s="8">
        <f>IF(Inserimento!A424="","",Inserimento!A424)</f>
        <v/>
      </c>
      <c r="B424" s="8">
        <f>IF(Inserimento!C424="","",Inserimento!C424)</f>
        <v/>
      </c>
      <c r="C424" s="8">
        <f>IF(Inserimento!D424="","",Inserimento!D424)</f>
        <v/>
      </c>
      <c r="D424" s="30">
        <f>IF(Inserimento!H424="","",Inserimento!H424)</f>
        <v/>
      </c>
      <c r="E424" s="30">
        <f>IF(Inserimento!H424="","",IF(Inserimento!I424="22%",Inserimento!H424/1.22,IF(Inserimento!I424="10%",Inserimento!H424/1.10,IF(Inserimento!I424="4%",Inserimento!H424/1.04,Inserimento!H424))))</f>
        <v/>
      </c>
      <c r="F424" s="30">
        <f>IF(Inserimento!G424="","",Inserimento!G424)</f>
        <v/>
      </c>
      <c r="G424" s="30">
        <f>IF(E424="","",E424*Inserimento!J424)</f>
        <v/>
      </c>
      <c r="H424" s="30">
        <f>IF(Inserimento!K424="","",Inserimento!K424)</f>
        <v/>
      </c>
      <c r="I424" s="30">
        <f>IF(Inserimento!L424="","",Inserimento!L424)</f>
        <v/>
      </c>
      <c r="J424" s="30">
        <f>IF(Inserimento!M424="","",Inserimento!M424)</f>
        <v/>
      </c>
      <c r="K424" s="30">
        <f>IF(Inserimento!N424="","",Inserimento!N424)</f>
        <v/>
      </c>
      <c r="L424" s="30">
        <f>IF(Inserimento!O424="","",Inserimento!O424)</f>
        <v/>
      </c>
      <c r="M424" s="30">
        <f>IF(Inserimento!P424="","",Inserimento!P424)</f>
        <v/>
      </c>
      <c r="N424" s="30">
        <f>IF(A424="","",SUM(F424,G424,H424,I424,J424,K424,L424,M424))</f>
        <v/>
      </c>
      <c r="O424" s="30">
        <f>IF(E424="","",E424-N424)</f>
        <v/>
      </c>
      <c r="P424" s="31">
        <f>IF(E424=0,"",IF(E424="","",O424/E424))</f>
        <v/>
      </c>
      <c r="Q424" s="30">
        <f>IF(O424="","",O424*Inserimento!Q424)</f>
        <v/>
      </c>
      <c r="R424" s="30">
        <f>IF(1-Inserimento!J424=0,"",IF(N424="","",SUM(F424,H424,I424,J424,K424,L424,M424)/(1-Inserimento!J424)))</f>
        <v/>
      </c>
      <c r="S424" s="8">
        <f>IF(P424="","",IF(P424&gt;=Parametri!$C$29,"OK",IF(P424&gt;=Parametri!$C$30,"ATTENZIONE","CRITICO")))</f>
        <v/>
      </c>
      <c r="T424" s="32">
        <f>IF(Inserimento!T424="","",TODAY()-Inserimento!T424)</f>
        <v/>
      </c>
      <c r="U424" s="8">
        <f>IF(S424="","",IF(AND(S424="CRITICO",T424&gt;Parametri!$C$31),"RIORDINO",IF(T424&gt;Parametri!$C$31,"VERIFICA","")))</f>
        <v/>
      </c>
    </row>
    <row r="425" ht="18" customHeight="1">
      <c r="A425" s="13">
        <f>IF(Inserimento!A425="","",Inserimento!A425)</f>
        <v/>
      </c>
      <c r="B425" s="13">
        <f>IF(Inserimento!C425="","",Inserimento!C425)</f>
        <v/>
      </c>
      <c r="C425" s="13">
        <f>IF(Inserimento!D425="","",Inserimento!D425)</f>
        <v/>
      </c>
      <c r="D425" s="27">
        <f>IF(Inserimento!H425="","",Inserimento!H425)</f>
        <v/>
      </c>
      <c r="E425" s="27">
        <f>IF(Inserimento!H425="","",IF(Inserimento!I425="22%",Inserimento!H425/1.22,IF(Inserimento!I425="10%",Inserimento!H425/1.10,IF(Inserimento!I425="4%",Inserimento!H425/1.04,Inserimento!H425))))</f>
        <v/>
      </c>
      <c r="F425" s="27">
        <f>IF(Inserimento!G425="","",Inserimento!G425)</f>
        <v/>
      </c>
      <c r="G425" s="27">
        <f>IF(E425="","",E425*Inserimento!J425)</f>
        <v/>
      </c>
      <c r="H425" s="27">
        <f>IF(Inserimento!K425="","",Inserimento!K425)</f>
        <v/>
      </c>
      <c r="I425" s="27">
        <f>IF(Inserimento!L425="","",Inserimento!L425)</f>
        <v/>
      </c>
      <c r="J425" s="27">
        <f>IF(Inserimento!M425="","",Inserimento!M425)</f>
        <v/>
      </c>
      <c r="K425" s="27">
        <f>IF(Inserimento!N425="","",Inserimento!N425)</f>
        <v/>
      </c>
      <c r="L425" s="27">
        <f>IF(Inserimento!O425="","",Inserimento!O425)</f>
        <v/>
      </c>
      <c r="M425" s="27">
        <f>IF(Inserimento!P425="","",Inserimento!P425)</f>
        <v/>
      </c>
      <c r="N425" s="27">
        <f>IF(A425="","",SUM(F425,G425,H425,I425,J425,K425,L425,M425))</f>
        <v/>
      </c>
      <c r="O425" s="27">
        <f>IF(E425="","",E425-N425)</f>
        <v/>
      </c>
      <c r="P425" s="28">
        <f>IF(E425=0,"",IF(E425="","",O425/E425))</f>
        <v/>
      </c>
      <c r="Q425" s="27">
        <f>IF(O425="","",O425*Inserimento!Q425)</f>
        <v/>
      </c>
      <c r="R425" s="27">
        <f>IF(1-Inserimento!J425=0,"",IF(N425="","",SUM(F425,H425,I425,J425,K425,L425,M425)/(1-Inserimento!J425)))</f>
        <v/>
      </c>
      <c r="S425" s="13">
        <f>IF(P425="","",IF(P425&gt;=Parametri!$C$29,"OK",IF(P425&gt;=Parametri!$C$30,"ATTENZIONE","CRITICO")))</f>
        <v/>
      </c>
      <c r="T425" s="29">
        <f>IF(Inserimento!T425="","",TODAY()-Inserimento!T425)</f>
        <v/>
      </c>
      <c r="U425" s="13">
        <f>IF(S425="","",IF(AND(S425="CRITICO",T425&gt;Parametri!$C$31),"RIORDINO",IF(T425&gt;Parametri!$C$31,"VERIFICA","")))</f>
        <v/>
      </c>
    </row>
    <row r="426" ht="18" customHeight="1">
      <c r="A426" s="8">
        <f>IF(Inserimento!A426="","",Inserimento!A426)</f>
        <v/>
      </c>
      <c r="B426" s="8">
        <f>IF(Inserimento!C426="","",Inserimento!C426)</f>
        <v/>
      </c>
      <c r="C426" s="8">
        <f>IF(Inserimento!D426="","",Inserimento!D426)</f>
        <v/>
      </c>
      <c r="D426" s="30">
        <f>IF(Inserimento!H426="","",Inserimento!H426)</f>
        <v/>
      </c>
      <c r="E426" s="30">
        <f>IF(Inserimento!H426="","",IF(Inserimento!I426="22%",Inserimento!H426/1.22,IF(Inserimento!I426="10%",Inserimento!H426/1.10,IF(Inserimento!I426="4%",Inserimento!H426/1.04,Inserimento!H426))))</f>
        <v/>
      </c>
      <c r="F426" s="30">
        <f>IF(Inserimento!G426="","",Inserimento!G426)</f>
        <v/>
      </c>
      <c r="G426" s="30">
        <f>IF(E426="","",E426*Inserimento!J426)</f>
        <v/>
      </c>
      <c r="H426" s="30">
        <f>IF(Inserimento!K426="","",Inserimento!K426)</f>
        <v/>
      </c>
      <c r="I426" s="30">
        <f>IF(Inserimento!L426="","",Inserimento!L426)</f>
        <v/>
      </c>
      <c r="J426" s="30">
        <f>IF(Inserimento!M426="","",Inserimento!M426)</f>
        <v/>
      </c>
      <c r="K426" s="30">
        <f>IF(Inserimento!N426="","",Inserimento!N426)</f>
        <v/>
      </c>
      <c r="L426" s="30">
        <f>IF(Inserimento!O426="","",Inserimento!O426)</f>
        <v/>
      </c>
      <c r="M426" s="30">
        <f>IF(Inserimento!P426="","",Inserimento!P426)</f>
        <v/>
      </c>
      <c r="N426" s="30">
        <f>IF(A426="","",SUM(F426,G426,H426,I426,J426,K426,L426,M426))</f>
        <v/>
      </c>
      <c r="O426" s="30">
        <f>IF(E426="","",E426-N426)</f>
        <v/>
      </c>
      <c r="P426" s="31">
        <f>IF(E426=0,"",IF(E426="","",O426/E426))</f>
        <v/>
      </c>
      <c r="Q426" s="30">
        <f>IF(O426="","",O426*Inserimento!Q426)</f>
        <v/>
      </c>
      <c r="R426" s="30">
        <f>IF(1-Inserimento!J426=0,"",IF(N426="","",SUM(F426,H426,I426,J426,K426,L426,M426)/(1-Inserimento!J426)))</f>
        <v/>
      </c>
      <c r="S426" s="8">
        <f>IF(P426="","",IF(P426&gt;=Parametri!$C$29,"OK",IF(P426&gt;=Parametri!$C$30,"ATTENZIONE","CRITICO")))</f>
        <v/>
      </c>
      <c r="T426" s="32">
        <f>IF(Inserimento!T426="","",TODAY()-Inserimento!T426)</f>
        <v/>
      </c>
      <c r="U426" s="8">
        <f>IF(S426="","",IF(AND(S426="CRITICO",T426&gt;Parametri!$C$31),"RIORDINO",IF(T426&gt;Parametri!$C$31,"VERIFICA","")))</f>
        <v/>
      </c>
    </row>
    <row r="427" ht="18" customHeight="1">
      <c r="A427" s="13">
        <f>IF(Inserimento!A427="","",Inserimento!A427)</f>
        <v/>
      </c>
      <c r="B427" s="13">
        <f>IF(Inserimento!C427="","",Inserimento!C427)</f>
        <v/>
      </c>
      <c r="C427" s="13">
        <f>IF(Inserimento!D427="","",Inserimento!D427)</f>
        <v/>
      </c>
      <c r="D427" s="27">
        <f>IF(Inserimento!H427="","",Inserimento!H427)</f>
        <v/>
      </c>
      <c r="E427" s="27">
        <f>IF(Inserimento!H427="","",IF(Inserimento!I427="22%",Inserimento!H427/1.22,IF(Inserimento!I427="10%",Inserimento!H427/1.10,IF(Inserimento!I427="4%",Inserimento!H427/1.04,Inserimento!H427))))</f>
        <v/>
      </c>
      <c r="F427" s="27">
        <f>IF(Inserimento!G427="","",Inserimento!G427)</f>
        <v/>
      </c>
      <c r="G427" s="27">
        <f>IF(E427="","",E427*Inserimento!J427)</f>
        <v/>
      </c>
      <c r="H427" s="27">
        <f>IF(Inserimento!K427="","",Inserimento!K427)</f>
        <v/>
      </c>
      <c r="I427" s="27">
        <f>IF(Inserimento!L427="","",Inserimento!L427)</f>
        <v/>
      </c>
      <c r="J427" s="27">
        <f>IF(Inserimento!M427="","",Inserimento!M427)</f>
        <v/>
      </c>
      <c r="K427" s="27">
        <f>IF(Inserimento!N427="","",Inserimento!N427)</f>
        <v/>
      </c>
      <c r="L427" s="27">
        <f>IF(Inserimento!O427="","",Inserimento!O427)</f>
        <v/>
      </c>
      <c r="M427" s="27">
        <f>IF(Inserimento!P427="","",Inserimento!P427)</f>
        <v/>
      </c>
      <c r="N427" s="27">
        <f>IF(A427="","",SUM(F427,G427,H427,I427,J427,K427,L427,M427))</f>
        <v/>
      </c>
      <c r="O427" s="27">
        <f>IF(E427="","",E427-N427)</f>
        <v/>
      </c>
      <c r="P427" s="28">
        <f>IF(E427=0,"",IF(E427="","",O427/E427))</f>
        <v/>
      </c>
      <c r="Q427" s="27">
        <f>IF(O427="","",O427*Inserimento!Q427)</f>
        <v/>
      </c>
      <c r="R427" s="27">
        <f>IF(1-Inserimento!J427=0,"",IF(N427="","",SUM(F427,H427,I427,J427,K427,L427,M427)/(1-Inserimento!J427)))</f>
        <v/>
      </c>
      <c r="S427" s="13">
        <f>IF(P427="","",IF(P427&gt;=Parametri!$C$29,"OK",IF(P427&gt;=Parametri!$C$30,"ATTENZIONE","CRITICO")))</f>
        <v/>
      </c>
      <c r="T427" s="29">
        <f>IF(Inserimento!T427="","",TODAY()-Inserimento!T427)</f>
        <v/>
      </c>
      <c r="U427" s="13">
        <f>IF(S427="","",IF(AND(S427="CRITICO",T427&gt;Parametri!$C$31),"RIORDINO",IF(T427&gt;Parametri!$C$31,"VERIFICA","")))</f>
        <v/>
      </c>
    </row>
    <row r="428" ht="18" customHeight="1">
      <c r="A428" s="8">
        <f>IF(Inserimento!A428="","",Inserimento!A428)</f>
        <v/>
      </c>
      <c r="B428" s="8">
        <f>IF(Inserimento!C428="","",Inserimento!C428)</f>
        <v/>
      </c>
      <c r="C428" s="8">
        <f>IF(Inserimento!D428="","",Inserimento!D428)</f>
        <v/>
      </c>
      <c r="D428" s="30">
        <f>IF(Inserimento!H428="","",Inserimento!H428)</f>
        <v/>
      </c>
      <c r="E428" s="30">
        <f>IF(Inserimento!H428="","",IF(Inserimento!I428="22%",Inserimento!H428/1.22,IF(Inserimento!I428="10%",Inserimento!H428/1.10,IF(Inserimento!I428="4%",Inserimento!H428/1.04,Inserimento!H428))))</f>
        <v/>
      </c>
      <c r="F428" s="30">
        <f>IF(Inserimento!G428="","",Inserimento!G428)</f>
        <v/>
      </c>
      <c r="G428" s="30">
        <f>IF(E428="","",E428*Inserimento!J428)</f>
        <v/>
      </c>
      <c r="H428" s="30">
        <f>IF(Inserimento!K428="","",Inserimento!K428)</f>
        <v/>
      </c>
      <c r="I428" s="30">
        <f>IF(Inserimento!L428="","",Inserimento!L428)</f>
        <v/>
      </c>
      <c r="J428" s="30">
        <f>IF(Inserimento!M428="","",Inserimento!M428)</f>
        <v/>
      </c>
      <c r="K428" s="30">
        <f>IF(Inserimento!N428="","",Inserimento!N428)</f>
        <v/>
      </c>
      <c r="L428" s="30">
        <f>IF(Inserimento!O428="","",Inserimento!O428)</f>
        <v/>
      </c>
      <c r="M428" s="30">
        <f>IF(Inserimento!P428="","",Inserimento!P428)</f>
        <v/>
      </c>
      <c r="N428" s="30">
        <f>IF(A428="","",SUM(F428,G428,H428,I428,J428,K428,L428,M428))</f>
        <v/>
      </c>
      <c r="O428" s="30">
        <f>IF(E428="","",E428-N428)</f>
        <v/>
      </c>
      <c r="P428" s="31">
        <f>IF(E428=0,"",IF(E428="","",O428/E428))</f>
        <v/>
      </c>
      <c r="Q428" s="30">
        <f>IF(O428="","",O428*Inserimento!Q428)</f>
        <v/>
      </c>
      <c r="R428" s="30">
        <f>IF(1-Inserimento!J428=0,"",IF(N428="","",SUM(F428,H428,I428,J428,K428,L428,M428)/(1-Inserimento!J428)))</f>
        <v/>
      </c>
      <c r="S428" s="8">
        <f>IF(P428="","",IF(P428&gt;=Parametri!$C$29,"OK",IF(P428&gt;=Parametri!$C$30,"ATTENZIONE","CRITICO")))</f>
        <v/>
      </c>
      <c r="T428" s="32">
        <f>IF(Inserimento!T428="","",TODAY()-Inserimento!T428)</f>
        <v/>
      </c>
      <c r="U428" s="8">
        <f>IF(S428="","",IF(AND(S428="CRITICO",T428&gt;Parametri!$C$31),"RIORDINO",IF(T428&gt;Parametri!$C$31,"VERIFICA","")))</f>
        <v/>
      </c>
    </row>
    <row r="429" ht="18" customHeight="1">
      <c r="A429" s="13">
        <f>IF(Inserimento!A429="","",Inserimento!A429)</f>
        <v/>
      </c>
      <c r="B429" s="13">
        <f>IF(Inserimento!C429="","",Inserimento!C429)</f>
        <v/>
      </c>
      <c r="C429" s="13">
        <f>IF(Inserimento!D429="","",Inserimento!D429)</f>
        <v/>
      </c>
      <c r="D429" s="27">
        <f>IF(Inserimento!H429="","",Inserimento!H429)</f>
        <v/>
      </c>
      <c r="E429" s="27">
        <f>IF(Inserimento!H429="","",IF(Inserimento!I429="22%",Inserimento!H429/1.22,IF(Inserimento!I429="10%",Inserimento!H429/1.10,IF(Inserimento!I429="4%",Inserimento!H429/1.04,Inserimento!H429))))</f>
        <v/>
      </c>
      <c r="F429" s="27">
        <f>IF(Inserimento!G429="","",Inserimento!G429)</f>
        <v/>
      </c>
      <c r="G429" s="27">
        <f>IF(E429="","",E429*Inserimento!J429)</f>
        <v/>
      </c>
      <c r="H429" s="27">
        <f>IF(Inserimento!K429="","",Inserimento!K429)</f>
        <v/>
      </c>
      <c r="I429" s="27">
        <f>IF(Inserimento!L429="","",Inserimento!L429)</f>
        <v/>
      </c>
      <c r="J429" s="27">
        <f>IF(Inserimento!M429="","",Inserimento!M429)</f>
        <v/>
      </c>
      <c r="K429" s="27">
        <f>IF(Inserimento!N429="","",Inserimento!N429)</f>
        <v/>
      </c>
      <c r="L429" s="27">
        <f>IF(Inserimento!O429="","",Inserimento!O429)</f>
        <v/>
      </c>
      <c r="M429" s="27">
        <f>IF(Inserimento!P429="","",Inserimento!P429)</f>
        <v/>
      </c>
      <c r="N429" s="27">
        <f>IF(A429="","",SUM(F429,G429,H429,I429,J429,K429,L429,M429))</f>
        <v/>
      </c>
      <c r="O429" s="27">
        <f>IF(E429="","",E429-N429)</f>
        <v/>
      </c>
      <c r="P429" s="28">
        <f>IF(E429=0,"",IF(E429="","",O429/E429))</f>
        <v/>
      </c>
      <c r="Q429" s="27">
        <f>IF(O429="","",O429*Inserimento!Q429)</f>
        <v/>
      </c>
      <c r="R429" s="27">
        <f>IF(1-Inserimento!J429=0,"",IF(N429="","",SUM(F429,H429,I429,J429,K429,L429,M429)/(1-Inserimento!J429)))</f>
        <v/>
      </c>
      <c r="S429" s="13">
        <f>IF(P429="","",IF(P429&gt;=Parametri!$C$29,"OK",IF(P429&gt;=Parametri!$C$30,"ATTENZIONE","CRITICO")))</f>
        <v/>
      </c>
      <c r="T429" s="29">
        <f>IF(Inserimento!T429="","",TODAY()-Inserimento!T429)</f>
        <v/>
      </c>
      <c r="U429" s="13">
        <f>IF(S429="","",IF(AND(S429="CRITICO",T429&gt;Parametri!$C$31),"RIORDINO",IF(T429&gt;Parametri!$C$31,"VERIFICA","")))</f>
        <v/>
      </c>
    </row>
    <row r="430" ht="18" customHeight="1">
      <c r="A430" s="8">
        <f>IF(Inserimento!A430="","",Inserimento!A430)</f>
        <v/>
      </c>
      <c r="B430" s="8">
        <f>IF(Inserimento!C430="","",Inserimento!C430)</f>
        <v/>
      </c>
      <c r="C430" s="8">
        <f>IF(Inserimento!D430="","",Inserimento!D430)</f>
        <v/>
      </c>
      <c r="D430" s="30">
        <f>IF(Inserimento!H430="","",Inserimento!H430)</f>
        <v/>
      </c>
      <c r="E430" s="30">
        <f>IF(Inserimento!H430="","",IF(Inserimento!I430="22%",Inserimento!H430/1.22,IF(Inserimento!I430="10%",Inserimento!H430/1.10,IF(Inserimento!I430="4%",Inserimento!H430/1.04,Inserimento!H430))))</f>
        <v/>
      </c>
      <c r="F430" s="30">
        <f>IF(Inserimento!G430="","",Inserimento!G430)</f>
        <v/>
      </c>
      <c r="G430" s="30">
        <f>IF(E430="","",E430*Inserimento!J430)</f>
        <v/>
      </c>
      <c r="H430" s="30">
        <f>IF(Inserimento!K430="","",Inserimento!K430)</f>
        <v/>
      </c>
      <c r="I430" s="30">
        <f>IF(Inserimento!L430="","",Inserimento!L430)</f>
        <v/>
      </c>
      <c r="J430" s="30">
        <f>IF(Inserimento!M430="","",Inserimento!M430)</f>
        <v/>
      </c>
      <c r="K430" s="30">
        <f>IF(Inserimento!N430="","",Inserimento!N430)</f>
        <v/>
      </c>
      <c r="L430" s="30">
        <f>IF(Inserimento!O430="","",Inserimento!O430)</f>
        <v/>
      </c>
      <c r="M430" s="30">
        <f>IF(Inserimento!P430="","",Inserimento!P430)</f>
        <v/>
      </c>
      <c r="N430" s="30">
        <f>IF(A430="","",SUM(F430,G430,H430,I430,J430,K430,L430,M430))</f>
        <v/>
      </c>
      <c r="O430" s="30">
        <f>IF(E430="","",E430-N430)</f>
        <v/>
      </c>
      <c r="P430" s="31">
        <f>IF(E430=0,"",IF(E430="","",O430/E430))</f>
        <v/>
      </c>
      <c r="Q430" s="30">
        <f>IF(O430="","",O430*Inserimento!Q430)</f>
        <v/>
      </c>
      <c r="R430" s="30">
        <f>IF(1-Inserimento!J430=0,"",IF(N430="","",SUM(F430,H430,I430,J430,K430,L430,M430)/(1-Inserimento!J430)))</f>
        <v/>
      </c>
      <c r="S430" s="8">
        <f>IF(P430="","",IF(P430&gt;=Parametri!$C$29,"OK",IF(P430&gt;=Parametri!$C$30,"ATTENZIONE","CRITICO")))</f>
        <v/>
      </c>
      <c r="T430" s="32">
        <f>IF(Inserimento!T430="","",TODAY()-Inserimento!T430)</f>
        <v/>
      </c>
      <c r="U430" s="8">
        <f>IF(S430="","",IF(AND(S430="CRITICO",T430&gt;Parametri!$C$31),"RIORDINO",IF(T430&gt;Parametri!$C$31,"VERIFICA","")))</f>
        <v/>
      </c>
    </row>
    <row r="431" ht="18" customHeight="1">
      <c r="A431" s="13">
        <f>IF(Inserimento!A431="","",Inserimento!A431)</f>
        <v/>
      </c>
      <c r="B431" s="13">
        <f>IF(Inserimento!C431="","",Inserimento!C431)</f>
        <v/>
      </c>
      <c r="C431" s="13">
        <f>IF(Inserimento!D431="","",Inserimento!D431)</f>
        <v/>
      </c>
      <c r="D431" s="27">
        <f>IF(Inserimento!H431="","",Inserimento!H431)</f>
        <v/>
      </c>
      <c r="E431" s="27">
        <f>IF(Inserimento!H431="","",IF(Inserimento!I431="22%",Inserimento!H431/1.22,IF(Inserimento!I431="10%",Inserimento!H431/1.10,IF(Inserimento!I431="4%",Inserimento!H431/1.04,Inserimento!H431))))</f>
        <v/>
      </c>
      <c r="F431" s="27">
        <f>IF(Inserimento!G431="","",Inserimento!G431)</f>
        <v/>
      </c>
      <c r="G431" s="27">
        <f>IF(E431="","",E431*Inserimento!J431)</f>
        <v/>
      </c>
      <c r="H431" s="27">
        <f>IF(Inserimento!K431="","",Inserimento!K431)</f>
        <v/>
      </c>
      <c r="I431" s="27">
        <f>IF(Inserimento!L431="","",Inserimento!L431)</f>
        <v/>
      </c>
      <c r="J431" s="27">
        <f>IF(Inserimento!M431="","",Inserimento!M431)</f>
        <v/>
      </c>
      <c r="K431" s="27">
        <f>IF(Inserimento!N431="","",Inserimento!N431)</f>
        <v/>
      </c>
      <c r="L431" s="27">
        <f>IF(Inserimento!O431="","",Inserimento!O431)</f>
        <v/>
      </c>
      <c r="M431" s="27">
        <f>IF(Inserimento!P431="","",Inserimento!P431)</f>
        <v/>
      </c>
      <c r="N431" s="27">
        <f>IF(A431="","",SUM(F431,G431,H431,I431,J431,K431,L431,M431))</f>
        <v/>
      </c>
      <c r="O431" s="27">
        <f>IF(E431="","",E431-N431)</f>
        <v/>
      </c>
      <c r="P431" s="28">
        <f>IF(E431=0,"",IF(E431="","",O431/E431))</f>
        <v/>
      </c>
      <c r="Q431" s="27">
        <f>IF(O431="","",O431*Inserimento!Q431)</f>
        <v/>
      </c>
      <c r="R431" s="27">
        <f>IF(1-Inserimento!J431=0,"",IF(N431="","",SUM(F431,H431,I431,J431,K431,L431,M431)/(1-Inserimento!J431)))</f>
        <v/>
      </c>
      <c r="S431" s="13">
        <f>IF(P431="","",IF(P431&gt;=Parametri!$C$29,"OK",IF(P431&gt;=Parametri!$C$30,"ATTENZIONE","CRITICO")))</f>
        <v/>
      </c>
      <c r="T431" s="29">
        <f>IF(Inserimento!T431="","",TODAY()-Inserimento!T431)</f>
        <v/>
      </c>
      <c r="U431" s="13">
        <f>IF(S431="","",IF(AND(S431="CRITICO",T431&gt;Parametri!$C$31),"RIORDINO",IF(T431&gt;Parametri!$C$31,"VERIFICA","")))</f>
        <v/>
      </c>
    </row>
    <row r="432" ht="18" customHeight="1">
      <c r="A432" s="8">
        <f>IF(Inserimento!A432="","",Inserimento!A432)</f>
        <v/>
      </c>
      <c r="B432" s="8">
        <f>IF(Inserimento!C432="","",Inserimento!C432)</f>
        <v/>
      </c>
      <c r="C432" s="8">
        <f>IF(Inserimento!D432="","",Inserimento!D432)</f>
        <v/>
      </c>
      <c r="D432" s="30">
        <f>IF(Inserimento!H432="","",Inserimento!H432)</f>
        <v/>
      </c>
      <c r="E432" s="30">
        <f>IF(Inserimento!H432="","",IF(Inserimento!I432="22%",Inserimento!H432/1.22,IF(Inserimento!I432="10%",Inserimento!H432/1.10,IF(Inserimento!I432="4%",Inserimento!H432/1.04,Inserimento!H432))))</f>
        <v/>
      </c>
      <c r="F432" s="30">
        <f>IF(Inserimento!G432="","",Inserimento!G432)</f>
        <v/>
      </c>
      <c r="G432" s="30">
        <f>IF(E432="","",E432*Inserimento!J432)</f>
        <v/>
      </c>
      <c r="H432" s="30">
        <f>IF(Inserimento!K432="","",Inserimento!K432)</f>
        <v/>
      </c>
      <c r="I432" s="30">
        <f>IF(Inserimento!L432="","",Inserimento!L432)</f>
        <v/>
      </c>
      <c r="J432" s="30">
        <f>IF(Inserimento!M432="","",Inserimento!M432)</f>
        <v/>
      </c>
      <c r="K432" s="30">
        <f>IF(Inserimento!N432="","",Inserimento!N432)</f>
        <v/>
      </c>
      <c r="L432" s="30">
        <f>IF(Inserimento!O432="","",Inserimento!O432)</f>
        <v/>
      </c>
      <c r="M432" s="30">
        <f>IF(Inserimento!P432="","",Inserimento!P432)</f>
        <v/>
      </c>
      <c r="N432" s="30">
        <f>IF(A432="","",SUM(F432,G432,H432,I432,J432,K432,L432,M432))</f>
        <v/>
      </c>
      <c r="O432" s="30">
        <f>IF(E432="","",E432-N432)</f>
        <v/>
      </c>
      <c r="P432" s="31">
        <f>IF(E432=0,"",IF(E432="","",O432/E432))</f>
        <v/>
      </c>
      <c r="Q432" s="30">
        <f>IF(O432="","",O432*Inserimento!Q432)</f>
        <v/>
      </c>
      <c r="R432" s="30">
        <f>IF(1-Inserimento!J432=0,"",IF(N432="","",SUM(F432,H432,I432,J432,K432,L432,M432)/(1-Inserimento!J432)))</f>
        <v/>
      </c>
      <c r="S432" s="8">
        <f>IF(P432="","",IF(P432&gt;=Parametri!$C$29,"OK",IF(P432&gt;=Parametri!$C$30,"ATTENZIONE","CRITICO")))</f>
        <v/>
      </c>
      <c r="T432" s="32">
        <f>IF(Inserimento!T432="","",TODAY()-Inserimento!T432)</f>
        <v/>
      </c>
      <c r="U432" s="8">
        <f>IF(S432="","",IF(AND(S432="CRITICO",T432&gt;Parametri!$C$31),"RIORDINO",IF(T432&gt;Parametri!$C$31,"VERIFICA","")))</f>
        <v/>
      </c>
    </row>
    <row r="433" ht="18" customHeight="1">
      <c r="A433" s="13">
        <f>IF(Inserimento!A433="","",Inserimento!A433)</f>
        <v/>
      </c>
      <c r="B433" s="13">
        <f>IF(Inserimento!C433="","",Inserimento!C433)</f>
        <v/>
      </c>
      <c r="C433" s="13">
        <f>IF(Inserimento!D433="","",Inserimento!D433)</f>
        <v/>
      </c>
      <c r="D433" s="27">
        <f>IF(Inserimento!H433="","",Inserimento!H433)</f>
        <v/>
      </c>
      <c r="E433" s="27">
        <f>IF(Inserimento!H433="","",IF(Inserimento!I433="22%",Inserimento!H433/1.22,IF(Inserimento!I433="10%",Inserimento!H433/1.10,IF(Inserimento!I433="4%",Inserimento!H433/1.04,Inserimento!H433))))</f>
        <v/>
      </c>
      <c r="F433" s="27">
        <f>IF(Inserimento!G433="","",Inserimento!G433)</f>
        <v/>
      </c>
      <c r="G433" s="27">
        <f>IF(E433="","",E433*Inserimento!J433)</f>
        <v/>
      </c>
      <c r="H433" s="27">
        <f>IF(Inserimento!K433="","",Inserimento!K433)</f>
        <v/>
      </c>
      <c r="I433" s="27">
        <f>IF(Inserimento!L433="","",Inserimento!L433)</f>
        <v/>
      </c>
      <c r="J433" s="27">
        <f>IF(Inserimento!M433="","",Inserimento!M433)</f>
        <v/>
      </c>
      <c r="K433" s="27">
        <f>IF(Inserimento!N433="","",Inserimento!N433)</f>
        <v/>
      </c>
      <c r="L433" s="27">
        <f>IF(Inserimento!O433="","",Inserimento!O433)</f>
        <v/>
      </c>
      <c r="M433" s="27">
        <f>IF(Inserimento!P433="","",Inserimento!P433)</f>
        <v/>
      </c>
      <c r="N433" s="27">
        <f>IF(A433="","",SUM(F433,G433,H433,I433,J433,K433,L433,M433))</f>
        <v/>
      </c>
      <c r="O433" s="27">
        <f>IF(E433="","",E433-N433)</f>
        <v/>
      </c>
      <c r="P433" s="28">
        <f>IF(E433=0,"",IF(E433="","",O433/E433))</f>
        <v/>
      </c>
      <c r="Q433" s="27">
        <f>IF(O433="","",O433*Inserimento!Q433)</f>
        <v/>
      </c>
      <c r="R433" s="27">
        <f>IF(1-Inserimento!J433=0,"",IF(N433="","",SUM(F433,H433,I433,J433,K433,L433,M433)/(1-Inserimento!J433)))</f>
        <v/>
      </c>
      <c r="S433" s="13">
        <f>IF(P433="","",IF(P433&gt;=Parametri!$C$29,"OK",IF(P433&gt;=Parametri!$C$30,"ATTENZIONE","CRITICO")))</f>
        <v/>
      </c>
      <c r="T433" s="29">
        <f>IF(Inserimento!T433="","",TODAY()-Inserimento!T433)</f>
        <v/>
      </c>
      <c r="U433" s="13">
        <f>IF(S433="","",IF(AND(S433="CRITICO",T433&gt;Parametri!$C$31),"RIORDINO",IF(T433&gt;Parametri!$C$31,"VERIFICA","")))</f>
        <v/>
      </c>
    </row>
    <row r="434" ht="18" customHeight="1">
      <c r="A434" s="8">
        <f>IF(Inserimento!A434="","",Inserimento!A434)</f>
        <v/>
      </c>
      <c r="B434" s="8">
        <f>IF(Inserimento!C434="","",Inserimento!C434)</f>
        <v/>
      </c>
      <c r="C434" s="8">
        <f>IF(Inserimento!D434="","",Inserimento!D434)</f>
        <v/>
      </c>
      <c r="D434" s="30">
        <f>IF(Inserimento!H434="","",Inserimento!H434)</f>
        <v/>
      </c>
      <c r="E434" s="30">
        <f>IF(Inserimento!H434="","",IF(Inserimento!I434="22%",Inserimento!H434/1.22,IF(Inserimento!I434="10%",Inserimento!H434/1.10,IF(Inserimento!I434="4%",Inserimento!H434/1.04,Inserimento!H434))))</f>
        <v/>
      </c>
      <c r="F434" s="30">
        <f>IF(Inserimento!G434="","",Inserimento!G434)</f>
        <v/>
      </c>
      <c r="G434" s="30">
        <f>IF(E434="","",E434*Inserimento!J434)</f>
        <v/>
      </c>
      <c r="H434" s="30">
        <f>IF(Inserimento!K434="","",Inserimento!K434)</f>
        <v/>
      </c>
      <c r="I434" s="30">
        <f>IF(Inserimento!L434="","",Inserimento!L434)</f>
        <v/>
      </c>
      <c r="J434" s="30">
        <f>IF(Inserimento!M434="","",Inserimento!M434)</f>
        <v/>
      </c>
      <c r="K434" s="30">
        <f>IF(Inserimento!N434="","",Inserimento!N434)</f>
        <v/>
      </c>
      <c r="L434" s="30">
        <f>IF(Inserimento!O434="","",Inserimento!O434)</f>
        <v/>
      </c>
      <c r="M434" s="30">
        <f>IF(Inserimento!P434="","",Inserimento!P434)</f>
        <v/>
      </c>
      <c r="N434" s="30">
        <f>IF(A434="","",SUM(F434,G434,H434,I434,J434,K434,L434,M434))</f>
        <v/>
      </c>
      <c r="O434" s="30">
        <f>IF(E434="","",E434-N434)</f>
        <v/>
      </c>
      <c r="P434" s="31">
        <f>IF(E434=0,"",IF(E434="","",O434/E434))</f>
        <v/>
      </c>
      <c r="Q434" s="30">
        <f>IF(O434="","",O434*Inserimento!Q434)</f>
        <v/>
      </c>
      <c r="R434" s="30">
        <f>IF(1-Inserimento!J434=0,"",IF(N434="","",SUM(F434,H434,I434,J434,K434,L434,M434)/(1-Inserimento!J434)))</f>
        <v/>
      </c>
      <c r="S434" s="8">
        <f>IF(P434="","",IF(P434&gt;=Parametri!$C$29,"OK",IF(P434&gt;=Parametri!$C$30,"ATTENZIONE","CRITICO")))</f>
        <v/>
      </c>
      <c r="T434" s="32">
        <f>IF(Inserimento!T434="","",TODAY()-Inserimento!T434)</f>
        <v/>
      </c>
      <c r="U434" s="8">
        <f>IF(S434="","",IF(AND(S434="CRITICO",T434&gt;Parametri!$C$31),"RIORDINO",IF(T434&gt;Parametri!$C$31,"VERIFICA","")))</f>
        <v/>
      </c>
    </row>
    <row r="435" ht="18" customHeight="1">
      <c r="A435" s="13">
        <f>IF(Inserimento!A435="","",Inserimento!A435)</f>
        <v/>
      </c>
      <c r="B435" s="13">
        <f>IF(Inserimento!C435="","",Inserimento!C435)</f>
        <v/>
      </c>
      <c r="C435" s="13">
        <f>IF(Inserimento!D435="","",Inserimento!D435)</f>
        <v/>
      </c>
      <c r="D435" s="27">
        <f>IF(Inserimento!H435="","",Inserimento!H435)</f>
        <v/>
      </c>
      <c r="E435" s="27">
        <f>IF(Inserimento!H435="","",IF(Inserimento!I435="22%",Inserimento!H435/1.22,IF(Inserimento!I435="10%",Inserimento!H435/1.10,IF(Inserimento!I435="4%",Inserimento!H435/1.04,Inserimento!H435))))</f>
        <v/>
      </c>
      <c r="F435" s="27">
        <f>IF(Inserimento!G435="","",Inserimento!G435)</f>
        <v/>
      </c>
      <c r="G435" s="27">
        <f>IF(E435="","",E435*Inserimento!J435)</f>
        <v/>
      </c>
      <c r="H435" s="27">
        <f>IF(Inserimento!K435="","",Inserimento!K435)</f>
        <v/>
      </c>
      <c r="I435" s="27">
        <f>IF(Inserimento!L435="","",Inserimento!L435)</f>
        <v/>
      </c>
      <c r="J435" s="27">
        <f>IF(Inserimento!M435="","",Inserimento!M435)</f>
        <v/>
      </c>
      <c r="K435" s="27">
        <f>IF(Inserimento!N435="","",Inserimento!N435)</f>
        <v/>
      </c>
      <c r="L435" s="27">
        <f>IF(Inserimento!O435="","",Inserimento!O435)</f>
        <v/>
      </c>
      <c r="M435" s="27">
        <f>IF(Inserimento!P435="","",Inserimento!P435)</f>
        <v/>
      </c>
      <c r="N435" s="27">
        <f>IF(A435="","",SUM(F435,G435,H435,I435,J435,K435,L435,M435))</f>
        <v/>
      </c>
      <c r="O435" s="27">
        <f>IF(E435="","",E435-N435)</f>
        <v/>
      </c>
      <c r="P435" s="28">
        <f>IF(E435=0,"",IF(E435="","",O435/E435))</f>
        <v/>
      </c>
      <c r="Q435" s="27">
        <f>IF(O435="","",O435*Inserimento!Q435)</f>
        <v/>
      </c>
      <c r="R435" s="27">
        <f>IF(1-Inserimento!J435=0,"",IF(N435="","",SUM(F435,H435,I435,J435,K435,L435,M435)/(1-Inserimento!J435)))</f>
        <v/>
      </c>
      <c r="S435" s="13">
        <f>IF(P435="","",IF(P435&gt;=Parametri!$C$29,"OK",IF(P435&gt;=Parametri!$C$30,"ATTENZIONE","CRITICO")))</f>
        <v/>
      </c>
      <c r="T435" s="29">
        <f>IF(Inserimento!T435="","",TODAY()-Inserimento!T435)</f>
        <v/>
      </c>
      <c r="U435" s="13">
        <f>IF(S435="","",IF(AND(S435="CRITICO",T435&gt;Parametri!$C$31),"RIORDINO",IF(T435&gt;Parametri!$C$31,"VERIFICA","")))</f>
        <v/>
      </c>
    </row>
    <row r="436" ht="18" customHeight="1">
      <c r="A436" s="8">
        <f>IF(Inserimento!A436="","",Inserimento!A436)</f>
        <v/>
      </c>
      <c r="B436" s="8">
        <f>IF(Inserimento!C436="","",Inserimento!C436)</f>
        <v/>
      </c>
      <c r="C436" s="8">
        <f>IF(Inserimento!D436="","",Inserimento!D436)</f>
        <v/>
      </c>
      <c r="D436" s="30">
        <f>IF(Inserimento!H436="","",Inserimento!H436)</f>
        <v/>
      </c>
      <c r="E436" s="30">
        <f>IF(Inserimento!H436="","",IF(Inserimento!I436="22%",Inserimento!H436/1.22,IF(Inserimento!I436="10%",Inserimento!H436/1.10,IF(Inserimento!I436="4%",Inserimento!H436/1.04,Inserimento!H436))))</f>
        <v/>
      </c>
      <c r="F436" s="30">
        <f>IF(Inserimento!G436="","",Inserimento!G436)</f>
        <v/>
      </c>
      <c r="G436" s="30">
        <f>IF(E436="","",E436*Inserimento!J436)</f>
        <v/>
      </c>
      <c r="H436" s="30">
        <f>IF(Inserimento!K436="","",Inserimento!K436)</f>
        <v/>
      </c>
      <c r="I436" s="30">
        <f>IF(Inserimento!L436="","",Inserimento!L436)</f>
        <v/>
      </c>
      <c r="J436" s="30">
        <f>IF(Inserimento!M436="","",Inserimento!M436)</f>
        <v/>
      </c>
      <c r="K436" s="30">
        <f>IF(Inserimento!N436="","",Inserimento!N436)</f>
        <v/>
      </c>
      <c r="L436" s="30">
        <f>IF(Inserimento!O436="","",Inserimento!O436)</f>
        <v/>
      </c>
      <c r="M436" s="30">
        <f>IF(Inserimento!P436="","",Inserimento!P436)</f>
        <v/>
      </c>
      <c r="N436" s="30">
        <f>IF(A436="","",SUM(F436,G436,H436,I436,J436,K436,L436,M436))</f>
        <v/>
      </c>
      <c r="O436" s="30">
        <f>IF(E436="","",E436-N436)</f>
        <v/>
      </c>
      <c r="P436" s="31">
        <f>IF(E436=0,"",IF(E436="","",O436/E436))</f>
        <v/>
      </c>
      <c r="Q436" s="30">
        <f>IF(O436="","",O436*Inserimento!Q436)</f>
        <v/>
      </c>
      <c r="R436" s="30">
        <f>IF(1-Inserimento!J436=0,"",IF(N436="","",SUM(F436,H436,I436,J436,K436,L436,M436)/(1-Inserimento!J436)))</f>
        <v/>
      </c>
      <c r="S436" s="8">
        <f>IF(P436="","",IF(P436&gt;=Parametri!$C$29,"OK",IF(P436&gt;=Parametri!$C$30,"ATTENZIONE","CRITICO")))</f>
        <v/>
      </c>
      <c r="T436" s="32">
        <f>IF(Inserimento!T436="","",TODAY()-Inserimento!T436)</f>
        <v/>
      </c>
      <c r="U436" s="8">
        <f>IF(S436="","",IF(AND(S436="CRITICO",T436&gt;Parametri!$C$31),"RIORDINO",IF(T436&gt;Parametri!$C$31,"VERIFICA","")))</f>
        <v/>
      </c>
    </row>
    <row r="437" ht="18" customHeight="1">
      <c r="A437" s="13">
        <f>IF(Inserimento!A437="","",Inserimento!A437)</f>
        <v/>
      </c>
      <c r="B437" s="13">
        <f>IF(Inserimento!C437="","",Inserimento!C437)</f>
        <v/>
      </c>
      <c r="C437" s="13">
        <f>IF(Inserimento!D437="","",Inserimento!D437)</f>
        <v/>
      </c>
      <c r="D437" s="27">
        <f>IF(Inserimento!H437="","",Inserimento!H437)</f>
        <v/>
      </c>
      <c r="E437" s="27">
        <f>IF(Inserimento!H437="","",IF(Inserimento!I437="22%",Inserimento!H437/1.22,IF(Inserimento!I437="10%",Inserimento!H437/1.10,IF(Inserimento!I437="4%",Inserimento!H437/1.04,Inserimento!H437))))</f>
        <v/>
      </c>
      <c r="F437" s="27">
        <f>IF(Inserimento!G437="","",Inserimento!G437)</f>
        <v/>
      </c>
      <c r="G437" s="27">
        <f>IF(E437="","",E437*Inserimento!J437)</f>
        <v/>
      </c>
      <c r="H437" s="27">
        <f>IF(Inserimento!K437="","",Inserimento!K437)</f>
        <v/>
      </c>
      <c r="I437" s="27">
        <f>IF(Inserimento!L437="","",Inserimento!L437)</f>
        <v/>
      </c>
      <c r="J437" s="27">
        <f>IF(Inserimento!M437="","",Inserimento!M437)</f>
        <v/>
      </c>
      <c r="K437" s="27">
        <f>IF(Inserimento!N437="","",Inserimento!N437)</f>
        <v/>
      </c>
      <c r="L437" s="27">
        <f>IF(Inserimento!O437="","",Inserimento!O437)</f>
        <v/>
      </c>
      <c r="M437" s="27">
        <f>IF(Inserimento!P437="","",Inserimento!P437)</f>
        <v/>
      </c>
      <c r="N437" s="27">
        <f>IF(A437="","",SUM(F437,G437,H437,I437,J437,K437,L437,M437))</f>
        <v/>
      </c>
      <c r="O437" s="27">
        <f>IF(E437="","",E437-N437)</f>
        <v/>
      </c>
      <c r="P437" s="28">
        <f>IF(E437=0,"",IF(E437="","",O437/E437))</f>
        <v/>
      </c>
      <c r="Q437" s="27">
        <f>IF(O437="","",O437*Inserimento!Q437)</f>
        <v/>
      </c>
      <c r="R437" s="27">
        <f>IF(1-Inserimento!J437=0,"",IF(N437="","",SUM(F437,H437,I437,J437,K437,L437,M437)/(1-Inserimento!J437)))</f>
        <v/>
      </c>
      <c r="S437" s="13">
        <f>IF(P437="","",IF(P437&gt;=Parametri!$C$29,"OK",IF(P437&gt;=Parametri!$C$30,"ATTENZIONE","CRITICO")))</f>
        <v/>
      </c>
      <c r="T437" s="29">
        <f>IF(Inserimento!T437="","",TODAY()-Inserimento!T437)</f>
        <v/>
      </c>
      <c r="U437" s="13">
        <f>IF(S437="","",IF(AND(S437="CRITICO",T437&gt;Parametri!$C$31),"RIORDINO",IF(T437&gt;Parametri!$C$31,"VERIFICA","")))</f>
        <v/>
      </c>
    </row>
    <row r="438" ht="18" customHeight="1">
      <c r="A438" s="8">
        <f>IF(Inserimento!A438="","",Inserimento!A438)</f>
        <v/>
      </c>
      <c r="B438" s="8">
        <f>IF(Inserimento!C438="","",Inserimento!C438)</f>
        <v/>
      </c>
      <c r="C438" s="8">
        <f>IF(Inserimento!D438="","",Inserimento!D438)</f>
        <v/>
      </c>
      <c r="D438" s="30">
        <f>IF(Inserimento!H438="","",Inserimento!H438)</f>
        <v/>
      </c>
      <c r="E438" s="30">
        <f>IF(Inserimento!H438="","",IF(Inserimento!I438="22%",Inserimento!H438/1.22,IF(Inserimento!I438="10%",Inserimento!H438/1.10,IF(Inserimento!I438="4%",Inserimento!H438/1.04,Inserimento!H438))))</f>
        <v/>
      </c>
      <c r="F438" s="30">
        <f>IF(Inserimento!G438="","",Inserimento!G438)</f>
        <v/>
      </c>
      <c r="G438" s="30">
        <f>IF(E438="","",E438*Inserimento!J438)</f>
        <v/>
      </c>
      <c r="H438" s="30">
        <f>IF(Inserimento!K438="","",Inserimento!K438)</f>
        <v/>
      </c>
      <c r="I438" s="30">
        <f>IF(Inserimento!L438="","",Inserimento!L438)</f>
        <v/>
      </c>
      <c r="J438" s="30">
        <f>IF(Inserimento!M438="","",Inserimento!M438)</f>
        <v/>
      </c>
      <c r="K438" s="30">
        <f>IF(Inserimento!N438="","",Inserimento!N438)</f>
        <v/>
      </c>
      <c r="L438" s="30">
        <f>IF(Inserimento!O438="","",Inserimento!O438)</f>
        <v/>
      </c>
      <c r="M438" s="30">
        <f>IF(Inserimento!P438="","",Inserimento!P438)</f>
        <v/>
      </c>
      <c r="N438" s="30">
        <f>IF(A438="","",SUM(F438,G438,H438,I438,J438,K438,L438,M438))</f>
        <v/>
      </c>
      <c r="O438" s="30">
        <f>IF(E438="","",E438-N438)</f>
        <v/>
      </c>
      <c r="P438" s="31">
        <f>IF(E438=0,"",IF(E438="","",O438/E438))</f>
        <v/>
      </c>
      <c r="Q438" s="30">
        <f>IF(O438="","",O438*Inserimento!Q438)</f>
        <v/>
      </c>
      <c r="R438" s="30">
        <f>IF(1-Inserimento!J438=0,"",IF(N438="","",SUM(F438,H438,I438,J438,K438,L438,M438)/(1-Inserimento!J438)))</f>
        <v/>
      </c>
      <c r="S438" s="8">
        <f>IF(P438="","",IF(P438&gt;=Parametri!$C$29,"OK",IF(P438&gt;=Parametri!$C$30,"ATTENZIONE","CRITICO")))</f>
        <v/>
      </c>
      <c r="T438" s="32">
        <f>IF(Inserimento!T438="","",TODAY()-Inserimento!T438)</f>
        <v/>
      </c>
      <c r="U438" s="8">
        <f>IF(S438="","",IF(AND(S438="CRITICO",T438&gt;Parametri!$C$31),"RIORDINO",IF(T438&gt;Parametri!$C$31,"VERIFICA","")))</f>
        <v/>
      </c>
    </row>
    <row r="439" ht="18" customHeight="1">
      <c r="A439" s="13">
        <f>IF(Inserimento!A439="","",Inserimento!A439)</f>
        <v/>
      </c>
      <c r="B439" s="13">
        <f>IF(Inserimento!C439="","",Inserimento!C439)</f>
        <v/>
      </c>
      <c r="C439" s="13">
        <f>IF(Inserimento!D439="","",Inserimento!D439)</f>
        <v/>
      </c>
      <c r="D439" s="27">
        <f>IF(Inserimento!H439="","",Inserimento!H439)</f>
        <v/>
      </c>
      <c r="E439" s="27">
        <f>IF(Inserimento!H439="","",IF(Inserimento!I439="22%",Inserimento!H439/1.22,IF(Inserimento!I439="10%",Inserimento!H439/1.10,IF(Inserimento!I439="4%",Inserimento!H439/1.04,Inserimento!H439))))</f>
        <v/>
      </c>
      <c r="F439" s="27">
        <f>IF(Inserimento!G439="","",Inserimento!G439)</f>
        <v/>
      </c>
      <c r="G439" s="27">
        <f>IF(E439="","",E439*Inserimento!J439)</f>
        <v/>
      </c>
      <c r="H439" s="27">
        <f>IF(Inserimento!K439="","",Inserimento!K439)</f>
        <v/>
      </c>
      <c r="I439" s="27">
        <f>IF(Inserimento!L439="","",Inserimento!L439)</f>
        <v/>
      </c>
      <c r="J439" s="27">
        <f>IF(Inserimento!M439="","",Inserimento!M439)</f>
        <v/>
      </c>
      <c r="K439" s="27">
        <f>IF(Inserimento!N439="","",Inserimento!N439)</f>
        <v/>
      </c>
      <c r="L439" s="27">
        <f>IF(Inserimento!O439="","",Inserimento!O439)</f>
        <v/>
      </c>
      <c r="M439" s="27">
        <f>IF(Inserimento!P439="","",Inserimento!P439)</f>
        <v/>
      </c>
      <c r="N439" s="27">
        <f>IF(A439="","",SUM(F439,G439,H439,I439,J439,K439,L439,M439))</f>
        <v/>
      </c>
      <c r="O439" s="27">
        <f>IF(E439="","",E439-N439)</f>
        <v/>
      </c>
      <c r="P439" s="28">
        <f>IF(E439=0,"",IF(E439="","",O439/E439))</f>
        <v/>
      </c>
      <c r="Q439" s="27">
        <f>IF(O439="","",O439*Inserimento!Q439)</f>
        <v/>
      </c>
      <c r="R439" s="27">
        <f>IF(1-Inserimento!J439=0,"",IF(N439="","",SUM(F439,H439,I439,J439,K439,L439,M439)/(1-Inserimento!J439)))</f>
        <v/>
      </c>
      <c r="S439" s="13">
        <f>IF(P439="","",IF(P439&gt;=Parametri!$C$29,"OK",IF(P439&gt;=Parametri!$C$30,"ATTENZIONE","CRITICO")))</f>
        <v/>
      </c>
      <c r="T439" s="29">
        <f>IF(Inserimento!T439="","",TODAY()-Inserimento!T439)</f>
        <v/>
      </c>
      <c r="U439" s="13">
        <f>IF(S439="","",IF(AND(S439="CRITICO",T439&gt;Parametri!$C$31),"RIORDINO",IF(T439&gt;Parametri!$C$31,"VERIFICA","")))</f>
        <v/>
      </c>
    </row>
    <row r="440" ht="18" customHeight="1">
      <c r="A440" s="8">
        <f>IF(Inserimento!A440="","",Inserimento!A440)</f>
        <v/>
      </c>
      <c r="B440" s="8">
        <f>IF(Inserimento!C440="","",Inserimento!C440)</f>
        <v/>
      </c>
      <c r="C440" s="8">
        <f>IF(Inserimento!D440="","",Inserimento!D440)</f>
        <v/>
      </c>
      <c r="D440" s="30">
        <f>IF(Inserimento!H440="","",Inserimento!H440)</f>
        <v/>
      </c>
      <c r="E440" s="30">
        <f>IF(Inserimento!H440="","",IF(Inserimento!I440="22%",Inserimento!H440/1.22,IF(Inserimento!I440="10%",Inserimento!H440/1.10,IF(Inserimento!I440="4%",Inserimento!H440/1.04,Inserimento!H440))))</f>
        <v/>
      </c>
      <c r="F440" s="30">
        <f>IF(Inserimento!G440="","",Inserimento!G440)</f>
        <v/>
      </c>
      <c r="G440" s="30">
        <f>IF(E440="","",E440*Inserimento!J440)</f>
        <v/>
      </c>
      <c r="H440" s="30">
        <f>IF(Inserimento!K440="","",Inserimento!K440)</f>
        <v/>
      </c>
      <c r="I440" s="30">
        <f>IF(Inserimento!L440="","",Inserimento!L440)</f>
        <v/>
      </c>
      <c r="J440" s="30">
        <f>IF(Inserimento!M440="","",Inserimento!M440)</f>
        <v/>
      </c>
      <c r="K440" s="30">
        <f>IF(Inserimento!N440="","",Inserimento!N440)</f>
        <v/>
      </c>
      <c r="L440" s="30">
        <f>IF(Inserimento!O440="","",Inserimento!O440)</f>
        <v/>
      </c>
      <c r="M440" s="30">
        <f>IF(Inserimento!P440="","",Inserimento!P440)</f>
        <v/>
      </c>
      <c r="N440" s="30">
        <f>IF(A440="","",SUM(F440,G440,H440,I440,J440,K440,L440,M440))</f>
        <v/>
      </c>
      <c r="O440" s="30">
        <f>IF(E440="","",E440-N440)</f>
        <v/>
      </c>
      <c r="P440" s="31">
        <f>IF(E440=0,"",IF(E440="","",O440/E440))</f>
        <v/>
      </c>
      <c r="Q440" s="30">
        <f>IF(O440="","",O440*Inserimento!Q440)</f>
        <v/>
      </c>
      <c r="R440" s="30">
        <f>IF(1-Inserimento!J440=0,"",IF(N440="","",SUM(F440,H440,I440,J440,K440,L440,M440)/(1-Inserimento!J440)))</f>
        <v/>
      </c>
      <c r="S440" s="8">
        <f>IF(P440="","",IF(P440&gt;=Parametri!$C$29,"OK",IF(P440&gt;=Parametri!$C$30,"ATTENZIONE","CRITICO")))</f>
        <v/>
      </c>
      <c r="T440" s="32">
        <f>IF(Inserimento!T440="","",TODAY()-Inserimento!T440)</f>
        <v/>
      </c>
      <c r="U440" s="8">
        <f>IF(S440="","",IF(AND(S440="CRITICO",T440&gt;Parametri!$C$31),"RIORDINO",IF(T440&gt;Parametri!$C$31,"VERIFICA","")))</f>
        <v/>
      </c>
    </row>
    <row r="441" ht="18" customHeight="1">
      <c r="A441" s="13">
        <f>IF(Inserimento!A441="","",Inserimento!A441)</f>
        <v/>
      </c>
      <c r="B441" s="13">
        <f>IF(Inserimento!C441="","",Inserimento!C441)</f>
        <v/>
      </c>
      <c r="C441" s="13">
        <f>IF(Inserimento!D441="","",Inserimento!D441)</f>
        <v/>
      </c>
      <c r="D441" s="27">
        <f>IF(Inserimento!H441="","",Inserimento!H441)</f>
        <v/>
      </c>
      <c r="E441" s="27">
        <f>IF(Inserimento!H441="","",IF(Inserimento!I441="22%",Inserimento!H441/1.22,IF(Inserimento!I441="10%",Inserimento!H441/1.10,IF(Inserimento!I441="4%",Inserimento!H441/1.04,Inserimento!H441))))</f>
        <v/>
      </c>
      <c r="F441" s="27">
        <f>IF(Inserimento!G441="","",Inserimento!G441)</f>
        <v/>
      </c>
      <c r="G441" s="27">
        <f>IF(E441="","",E441*Inserimento!J441)</f>
        <v/>
      </c>
      <c r="H441" s="27">
        <f>IF(Inserimento!K441="","",Inserimento!K441)</f>
        <v/>
      </c>
      <c r="I441" s="27">
        <f>IF(Inserimento!L441="","",Inserimento!L441)</f>
        <v/>
      </c>
      <c r="J441" s="27">
        <f>IF(Inserimento!M441="","",Inserimento!M441)</f>
        <v/>
      </c>
      <c r="K441" s="27">
        <f>IF(Inserimento!N441="","",Inserimento!N441)</f>
        <v/>
      </c>
      <c r="L441" s="27">
        <f>IF(Inserimento!O441="","",Inserimento!O441)</f>
        <v/>
      </c>
      <c r="M441" s="27">
        <f>IF(Inserimento!P441="","",Inserimento!P441)</f>
        <v/>
      </c>
      <c r="N441" s="27">
        <f>IF(A441="","",SUM(F441,G441,H441,I441,J441,K441,L441,M441))</f>
        <v/>
      </c>
      <c r="O441" s="27">
        <f>IF(E441="","",E441-N441)</f>
        <v/>
      </c>
      <c r="P441" s="28">
        <f>IF(E441=0,"",IF(E441="","",O441/E441))</f>
        <v/>
      </c>
      <c r="Q441" s="27">
        <f>IF(O441="","",O441*Inserimento!Q441)</f>
        <v/>
      </c>
      <c r="R441" s="27">
        <f>IF(1-Inserimento!J441=0,"",IF(N441="","",SUM(F441,H441,I441,J441,K441,L441,M441)/(1-Inserimento!J441)))</f>
        <v/>
      </c>
      <c r="S441" s="13">
        <f>IF(P441="","",IF(P441&gt;=Parametri!$C$29,"OK",IF(P441&gt;=Parametri!$C$30,"ATTENZIONE","CRITICO")))</f>
        <v/>
      </c>
      <c r="T441" s="29">
        <f>IF(Inserimento!T441="","",TODAY()-Inserimento!T441)</f>
        <v/>
      </c>
      <c r="U441" s="13">
        <f>IF(S441="","",IF(AND(S441="CRITICO",T441&gt;Parametri!$C$31),"RIORDINO",IF(T441&gt;Parametri!$C$31,"VERIFICA","")))</f>
        <v/>
      </c>
    </row>
    <row r="442" ht="18" customHeight="1">
      <c r="A442" s="8">
        <f>IF(Inserimento!A442="","",Inserimento!A442)</f>
        <v/>
      </c>
      <c r="B442" s="8">
        <f>IF(Inserimento!C442="","",Inserimento!C442)</f>
        <v/>
      </c>
      <c r="C442" s="8">
        <f>IF(Inserimento!D442="","",Inserimento!D442)</f>
        <v/>
      </c>
      <c r="D442" s="30">
        <f>IF(Inserimento!H442="","",Inserimento!H442)</f>
        <v/>
      </c>
      <c r="E442" s="30">
        <f>IF(Inserimento!H442="","",IF(Inserimento!I442="22%",Inserimento!H442/1.22,IF(Inserimento!I442="10%",Inserimento!H442/1.10,IF(Inserimento!I442="4%",Inserimento!H442/1.04,Inserimento!H442))))</f>
        <v/>
      </c>
      <c r="F442" s="30">
        <f>IF(Inserimento!G442="","",Inserimento!G442)</f>
        <v/>
      </c>
      <c r="G442" s="30">
        <f>IF(E442="","",E442*Inserimento!J442)</f>
        <v/>
      </c>
      <c r="H442" s="30">
        <f>IF(Inserimento!K442="","",Inserimento!K442)</f>
        <v/>
      </c>
      <c r="I442" s="30">
        <f>IF(Inserimento!L442="","",Inserimento!L442)</f>
        <v/>
      </c>
      <c r="J442" s="30">
        <f>IF(Inserimento!M442="","",Inserimento!M442)</f>
        <v/>
      </c>
      <c r="K442" s="30">
        <f>IF(Inserimento!N442="","",Inserimento!N442)</f>
        <v/>
      </c>
      <c r="L442" s="30">
        <f>IF(Inserimento!O442="","",Inserimento!O442)</f>
        <v/>
      </c>
      <c r="M442" s="30">
        <f>IF(Inserimento!P442="","",Inserimento!P442)</f>
        <v/>
      </c>
      <c r="N442" s="30">
        <f>IF(A442="","",SUM(F442,G442,H442,I442,J442,K442,L442,M442))</f>
        <v/>
      </c>
      <c r="O442" s="30">
        <f>IF(E442="","",E442-N442)</f>
        <v/>
      </c>
      <c r="P442" s="31">
        <f>IF(E442=0,"",IF(E442="","",O442/E442))</f>
        <v/>
      </c>
      <c r="Q442" s="30">
        <f>IF(O442="","",O442*Inserimento!Q442)</f>
        <v/>
      </c>
      <c r="R442" s="30">
        <f>IF(1-Inserimento!J442=0,"",IF(N442="","",SUM(F442,H442,I442,J442,K442,L442,M442)/(1-Inserimento!J442)))</f>
        <v/>
      </c>
      <c r="S442" s="8">
        <f>IF(P442="","",IF(P442&gt;=Parametri!$C$29,"OK",IF(P442&gt;=Parametri!$C$30,"ATTENZIONE","CRITICO")))</f>
        <v/>
      </c>
      <c r="T442" s="32">
        <f>IF(Inserimento!T442="","",TODAY()-Inserimento!T442)</f>
        <v/>
      </c>
      <c r="U442" s="8">
        <f>IF(S442="","",IF(AND(S442="CRITICO",T442&gt;Parametri!$C$31),"RIORDINO",IF(T442&gt;Parametri!$C$31,"VERIFICA","")))</f>
        <v/>
      </c>
    </row>
    <row r="443" ht="18" customHeight="1">
      <c r="A443" s="13">
        <f>IF(Inserimento!A443="","",Inserimento!A443)</f>
        <v/>
      </c>
      <c r="B443" s="13">
        <f>IF(Inserimento!C443="","",Inserimento!C443)</f>
        <v/>
      </c>
      <c r="C443" s="13">
        <f>IF(Inserimento!D443="","",Inserimento!D443)</f>
        <v/>
      </c>
      <c r="D443" s="27">
        <f>IF(Inserimento!H443="","",Inserimento!H443)</f>
        <v/>
      </c>
      <c r="E443" s="27">
        <f>IF(Inserimento!H443="","",IF(Inserimento!I443="22%",Inserimento!H443/1.22,IF(Inserimento!I443="10%",Inserimento!H443/1.10,IF(Inserimento!I443="4%",Inserimento!H443/1.04,Inserimento!H443))))</f>
        <v/>
      </c>
      <c r="F443" s="27">
        <f>IF(Inserimento!G443="","",Inserimento!G443)</f>
        <v/>
      </c>
      <c r="G443" s="27">
        <f>IF(E443="","",E443*Inserimento!J443)</f>
        <v/>
      </c>
      <c r="H443" s="27">
        <f>IF(Inserimento!K443="","",Inserimento!K443)</f>
        <v/>
      </c>
      <c r="I443" s="27">
        <f>IF(Inserimento!L443="","",Inserimento!L443)</f>
        <v/>
      </c>
      <c r="J443" s="27">
        <f>IF(Inserimento!M443="","",Inserimento!M443)</f>
        <v/>
      </c>
      <c r="K443" s="27">
        <f>IF(Inserimento!N443="","",Inserimento!N443)</f>
        <v/>
      </c>
      <c r="L443" s="27">
        <f>IF(Inserimento!O443="","",Inserimento!O443)</f>
        <v/>
      </c>
      <c r="M443" s="27">
        <f>IF(Inserimento!P443="","",Inserimento!P443)</f>
        <v/>
      </c>
      <c r="N443" s="27">
        <f>IF(A443="","",SUM(F443,G443,H443,I443,J443,K443,L443,M443))</f>
        <v/>
      </c>
      <c r="O443" s="27">
        <f>IF(E443="","",E443-N443)</f>
        <v/>
      </c>
      <c r="P443" s="28">
        <f>IF(E443=0,"",IF(E443="","",O443/E443))</f>
        <v/>
      </c>
      <c r="Q443" s="27">
        <f>IF(O443="","",O443*Inserimento!Q443)</f>
        <v/>
      </c>
      <c r="R443" s="27">
        <f>IF(1-Inserimento!J443=0,"",IF(N443="","",SUM(F443,H443,I443,J443,K443,L443,M443)/(1-Inserimento!J443)))</f>
        <v/>
      </c>
      <c r="S443" s="13">
        <f>IF(P443="","",IF(P443&gt;=Parametri!$C$29,"OK",IF(P443&gt;=Parametri!$C$30,"ATTENZIONE","CRITICO")))</f>
        <v/>
      </c>
      <c r="T443" s="29">
        <f>IF(Inserimento!T443="","",TODAY()-Inserimento!T443)</f>
        <v/>
      </c>
      <c r="U443" s="13">
        <f>IF(S443="","",IF(AND(S443="CRITICO",T443&gt;Parametri!$C$31),"RIORDINO",IF(T443&gt;Parametri!$C$31,"VERIFICA","")))</f>
        <v/>
      </c>
    </row>
    <row r="444" ht="18" customHeight="1">
      <c r="A444" s="8">
        <f>IF(Inserimento!A444="","",Inserimento!A444)</f>
        <v/>
      </c>
      <c r="B444" s="8">
        <f>IF(Inserimento!C444="","",Inserimento!C444)</f>
        <v/>
      </c>
      <c r="C444" s="8">
        <f>IF(Inserimento!D444="","",Inserimento!D444)</f>
        <v/>
      </c>
      <c r="D444" s="30">
        <f>IF(Inserimento!H444="","",Inserimento!H444)</f>
        <v/>
      </c>
      <c r="E444" s="30">
        <f>IF(Inserimento!H444="","",IF(Inserimento!I444="22%",Inserimento!H444/1.22,IF(Inserimento!I444="10%",Inserimento!H444/1.10,IF(Inserimento!I444="4%",Inserimento!H444/1.04,Inserimento!H444))))</f>
        <v/>
      </c>
      <c r="F444" s="30">
        <f>IF(Inserimento!G444="","",Inserimento!G444)</f>
        <v/>
      </c>
      <c r="G444" s="30">
        <f>IF(E444="","",E444*Inserimento!J444)</f>
        <v/>
      </c>
      <c r="H444" s="30">
        <f>IF(Inserimento!K444="","",Inserimento!K444)</f>
        <v/>
      </c>
      <c r="I444" s="30">
        <f>IF(Inserimento!L444="","",Inserimento!L444)</f>
        <v/>
      </c>
      <c r="J444" s="30">
        <f>IF(Inserimento!M444="","",Inserimento!M444)</f>
        <v/>
      </c>
      <c r="K444" s="30">
        <f>IF(Inserimento!N444="","",Inserimento!N444)</f>
        <v/>
      </c>
      <c r="L444" s="30">
        <f>IF(Inserimento!O444="","",Inserimento!O444)</f>
        <v/>
      </c>
      <c r="M444" s="30">
        <f>IF(Inserimento!P444="","",Inserimento!P444)</f>
        <v/>
      </c>
      <c r="N444" s="30">
        <f>IF(A444="","",SUM(F444,G444,H444,I444,J444,K444,L444,M444))</f>
        <v/>
      </c>
      <c r="O444" s="30">
        <f>IF(E444="","",E444-N444)</f>
        <v/>
      </c>
      <c r="P444" s="31">
        <f>IF(E444=0,"",IF(E444="","",O444/E444))</f>
        <v/>
      </c>
      <c r="Q444" s="30">
        <f>IF(O444="","",O444*Inserimento!Q444)</f>
        <v/>
      </c>
      <c r="R444" s="30">
        <f>IF(1-Inserimento!J444=0,"",IF(N444="","",SUM(F444,H444,I444,J444,K444,L444,M444)/(1-Inserimento!J444)))</f>
        <v/>
      </c>
      <c r="S444" s="8">
        <f>IF(P444="","",IF(P444&gt;=Parametri!$C$29,"OK",IF(P444&gt;=Parametri!$C$30,"ATTENZIONE","CRITICO")))</f>
        <v/>
      </c>
      <c r="T444" s="32">
        <f>IF(Inserimento!T444="","",TODAY()-Inserimento!T444)</f>
        <v/>
      </c>
      <c r="U444" s="8">
        <f>IF(S444="","",IF(AND(S444="CRITICO",T444&gt;Parametri!$C$31),"RIORDINO",IF(T444&gt;Parametri!$C$31,"VERIFICA","")))</f>
        <v/>
      </c>
    </row>
    <row r="445" ht="18" customHeight="1">
      <c r="A445" s="13">
        <f>IF(Inserimento!A445="","",Inserimento!A445)</f>
        <v/>
      </c>
      <c r="B445" s="13">
        <f>IF(Inserimento!C445="","",Inserimento!C445)</f>
        <v/>
      </c>
      <c r="C445" s="13">
        <f>IF(Inserimento!D445="","",Inserimento!D445)</f>
        <v/>
      </c>
      <c r="D445" s="27">
        <f>IF(Inserimento!H445="","",Inserimento!H445)</f>
        <v/>
      </c>
      <c r="E445" s="27">
        <f>IF(Inserimento!H445="","",IF(Inserimento!I445="22%",Inserimento!H445/1.22,IF(Inserimento!I445="10%",Inserimento!H445/1.10,IF(Inserimento!I445="4%",Inserimento!H445/1.04,Inserimento!H445))))</f>
        <v/>
      </c>
      <c r="F445" s="27">
        <f>IF(Inserimento!G445="","",Inserimento!G445)</f>
        <v/>
      </c>
      <c r="G445" s="27">
        <f>IF(E445="","",E445*Inserimento!J445)</f>
        <v/>
      </c>
      <c r="H445" s="27">
        <f>IF(Inserimento!K445="","",Inserimento!K445)</f>
        <v/>
      </c>
      <c r="I445" s="27">
        <f>IF(Inserimento!L445="","",Inserimento!L445)</f>
        <v/>
      </c>
      <c r="J445" s="27">
        <f>IF(Inserimento!M445="","",Inserimento!M445)</f>
        <v/>
      </c>
      <c r="K445" s="27">
        <f>IF(Inserimento!N445="","",Inserimento!N445)</f>
        <v/>
      </c>
      <c r="L445" s="27">
        <f>IF(Inserimento!O445="","",Inserimento!O445)</f>
        <v/>
      </c>
      <c r="M445" s="27">
        <f>IF(Inserimento!P445="","",Inserimento!P445)</f>
        <v/>
      </c>
      <c r="N445" s="27">
        <f>IF(A445="","",SUM(F445,G445,H445,I445,J445,K445,L445,M445))</f>
        <v/>
      </c>
      <c r="O445" s="27">
        <f>IF(E445="","",E445-N445)</f>
        <v/>
      </c>
      <c r="P445" s="28">
        <f>IF(E445=0,"",IF(E445="","",O445/E445))</f>
        <v/>
      </c>
      <c r="Q445" s="27">
        <f>IF(O445="","",O445*Inserimento!Q445)</f>
        <v/>
      </c>
      <c r="R445" s="27">
        <f>IF(1-Inserimento!J445=0,"",IF(N445="","",SUM(F445,H445,I445,J445,K445,L445,M445)/(1-Inserimento!J445)))</f>
        <v/>
      </c>
      <c r="S445" s="13">
        <f>IF(P445="","",IF(P445&gt;=Parametri!$C$29,"OK",IF(P445&gt;=Parametri!$C$30,"ATTENZIONE","CRITICO")))</f>
        <v/>
      </c>
      <c r="T445" s="29">
        <f>IF(Inserimento!T445="","",TODAY()-Inserimento!T445)</f>
        <v/>
      </c>
      <c r="U445" s="13">
        <f>IF(S445="","",IF(AND(S445="CRITICO",T445&gt;Parametri!$C$31),"RIORDINO",IF(T445&gt;Parametri!$C$31,"VERIFICA","")))</f>
        <v/>
      </c>
    </row>
    <row r="446" ht="18" customHeight="1">
      <c r="A446" s="8">
        <f>IF(Inserimento!A446="","",Inserimento!A446)</f>
        <v/>
      </c>
      <c r="B446" s="8">
        <f>IF(Inserimento!C446="","",Inserimento!C446)</f>
        <v/>
      </c>
      <c r="C446" s="8">
        <f>IF(Inserimento!D446="","",Inserimento!D446)</f>
        <v/>
      </c>
      <c r="D446" s="30">
        <f>IF(Inserimento!H446="","",Inserimento!H446)</f>
        <v/>
      </c>
      <c r="E446" s="30">
        <f>IF(Inserimento!H446="","",IF(Inserimento!I446="22%",Inserimento!H446/1.22,IF(Inserimento!I446="10%",Inserimento!H446/1.10,IF(Inserimento!I446="4%",Inserimento!H446/1.04,Inserimento!H446))))</f>
        <v/>
      </c>
      <c r="F446" s="30">
        <f>IF(Inserimento!G446="","",Inserimento!G446)</f>
        <v/>
      </c>
      <c r="G446" s="30">
        <f>IF(E446="","",E446*Inserimento!J446)</f>
        <v/>
      </c>
      <c r="H446" s="30">
        <f>IF(Inserimento!K446="","",Inserimento!K446)</f>
        <v/>
      </c>
      <c r="I446" s="30">
        <f>IF(Inserimento!L446="","",Inserimento!L446)</f>
        <v/>
      </c>
      <c r="J446" s="30">
        <f>IF(Inserimento!M446="","",Inserimento!M446)</f>
        <v/>
      </c>
      <c r="K446" s="30">
        <f>IF(Inserimento!N446="","",Inserimento!N446)</f>
        <v/>
      </c>
      <c r="L446" s="30">
        <f>IF(Inserimento!O446="","",Inserimento!O446)</f>
        <v/>
      </c>
      <c r="M446" s="30">
        <f>IF(Inserimento!P446="","",Inserimento!P446)</f>
        <v/>
      </c>
      <c r="N446" s="30">
        <f>IF(A446="","",SUM(F446,G446,H446,I446,J446,K446,L446,M446))</f>
        <v/>
      </c>
      <c r="O446" s="30">
        <f>IF(E446="","",E446-N446)</f>
        <v/>
      </c>
      <c r="P446" s="31">
        <f>IF(E446=0,"",IF(E446="","",O446/E446))</f>
        <v/>
      </c>
      <c r="Q446" s="30">
        <f>IF(O446="","",O446*Inserimento!Q446)</f>
        <v/>
      </c>
      <c r="R446" s="30">
        <f>IF(1-Inserimento!J446=0,"",IF(N446="","",SUM(F446,H446,I446,J446,K446,L446,M446)/(1-Inserimento!J446)))</f>
        <v/>
      </c>
      <c r="S446" s="8">
        <f>IF(P446="","",IF(P446&gt;=Parametri!$C$29,"OK",IF(P446&gt;=Parametri!$C$30,"ATTENZIONE","CRITICO")))</f>
        <v/>
      </c>
      <c r="T446" s="32">
        <f>IF(Inserimento!T446="","",TODAY()-Inserimento!T446)</f>
        <v/>
      </c>
      <c r="U446" s="8">
        <f>IF(S446="","",IF(AND(S446="CRITICO",T446&gt;Parametri!$C$31),"RIORDINO",IF(T446&gt;Parametri!$C$31,"VERIFICA","")))</f>
        <v/>
      </c>
    </row>
    <row r="447" ht="18" customHeight="1">
      <c r="A447" s="13">
        <f>IF(Inserimento!A447="","",Inserimento!A447)</f>
        <v/>
      </c>
      <c r="B447" s="13">
        <f>IF(Inserimento!C447="","",Inserimento!C447)</f>
        <v/>
      </c>
      <c r="C447" s="13">
        <f>IF(Inserimento!D447="","",Inserimento!D447)</f>
        <v/>
      </c>
      <c r="D447" s="27">
        <f>IF(Inserimento!H447="","",Inserimento!H447)</f>
        <v/>
      </c>
      <c r="E447" s="27">
        <f>IF(Inserimento!H447="","",IF(Inserimento!I447="22%",Inserimento!H447/1.22,IF(Inserimento!I447="10%",Inserimento!H447/1.10,IF(Inserimento!I447="4%",Inserimento!H447/1.04,Inserimento!H447))))</f>
        <v/>
      </c>
      <c r="F447" s="27">
        <f>IF(Inserimento!G447="","",Inserimento!G447)</f>
        <v/>
      </c>
      <c r="G447" s="27">
        <f>IF(E447="","",E447*Inserimento!J447)</f>
        <v/>
      </c>
      <c r="H447" s="27">
        <f>IF(Inserimento!K447="","",Inserimento!K447)</f>
        <v/>
      </c>
      <c r="I447" s="27">
        <f>IF(Inserimento!L447="","",Inserimento!L447)</f>
        <v/>
      </c>
      <c r="J447" s="27">
        <f>IF(Inserimento!M447="","",Inserimento!M447)</f>
        <v/>
      </c>
      <c r="K447" s="27">
        <f>IF(Inserimento!N447="","",Inserimento!N447)</f>
        <v/>
      </c>
      <c r="L447" s="27">
        <f>IF(Inserimento!O447="","",Inserimento!O447)</f>
        <v/>
      </c>
      <c r="M447" s="27">
        <f>IF(Inserimento!P447="","",Inserimento!P447)</f>
        <v/>
      </c>
      <c r="N447" s="27">
        <f>IF(A447="","",SUM(F447,G447,H447,I447,J447,K447,L447,M447))</f>
        <v/>
      </c>
      <c r="O447" s="27">
        <f>IF(E447="","",E447-N447)</f>
        <v/>
      </c>
      <c r="P447" s="28">
        <f>IF(E447=0,"",IF(E447="","",O447/E447))</f>
        <v/>
      </c>
      <c r="Q447" s="27">
        <f>IF(O447="","",O447*Inserimento!Q447)</f>
        <v/>
      </c>
      <c r="R447" s="27">
        <f>IF(1-Inserimento!J447=0,"",IF(N447="","",SUM(F447,H447,I447,J447,K447,L447,M447)/(1-Inserimento!J447)))</f>
        <v/>
      </c>
      <c r="S447" s="13">
        <f>IF(P447="","",IF(P447&gt;=Parametri!$C$29,"OK",IF(P447&gt;=Parametri!$C$30,"ATTENZIONE","CRITICO")))</f>
        <v/>
      </c>
      <c r="T447" s="29">
        <f>IF(Inserimento!T447="","",TODAY()-Inserimento!T447)</f>
        <v/>
      </c>
      <c r="U447" s="13">
        <f>IF(S447="","",IF(AND(S447="CRITICO",T447&gt;Parametri!$C$31),"RIORDINO",IF(T447&gt;Parametri!$C$31,"VERIFICA","")))</f>
        <v/>
      </c>
    </row>
    <row r="448" ht="18" customHeight="1">
      <c r="A448" s="8">
        <f>IF(Inserimento!A448="","",Inserimento!A448)</f>
        <v/>
      </c>
      <c r="B448" s="8">
        <f>IF(Inserimento!C448="","",Inserimento!C448)</f>
        <v/>
      </c>
      <c r="C448" s="8">
        <f>IF(Inserimento!D448="","",Inserimento!D448)</f>
        <v/>
      </c>
      <c r="D448" s="30">
        <f>IF(Inserimento!H448="","",Inserimento!H448)</f>
        <v/>
      </c>
      <c r="E448" s="30">
        <f>IF(Inserimento!H448="","",IF(Inserimento!I448="22%",Inserimento!H448/1.22,IF(Inserimento!I448="10%",Inserimento!H448/1.10,IF(Inserimento!I448="4%",Inserimento!H448/1.04,Inserimento!H448))))</f>
        <v/>
      </c>
      <c r="F448" s="30">
        <f>IF(Inserimento!G448="","",Inserimento!G448)</f>
        <v/>
      </c>
      <c r="G448" s="30">
        <f>IF(E448="","",E448*Inserimento!J448)</f>
        <v/>
      </c>
      <c r="H448" s="30">
        <f>IF(Inserimento!K448="","",Inserimento!K448)</f>
        <v/>
      </c>
      <c r="I448" s="30">
        <f>IF(Inserimento!L448="","",Inserimento!L448)</f>
        <v/>
      </c>
      <c r="J448" s="30">
        <f>IF(Inserimento!M448="","",Inserimento!M448)</f>
        <v/>
      </c>
      <c r="K448" s="30">
        <f>IF(Inserimento!N448="","",Inserimento!N448)</f>
        <v/>
      </c>
      <c r="L448" s="30">
        <f>IF(Inserimento!O448="","",Inserimento!O448)</f>
        <v/>
      </c>
      <c r="M448" s="30">
        <f>IF(Inserimento!P448="","",Inserimento!P448)</f>
        <v/>
      </c>
      <c r="N448" s="30">
        <f>IF(A448="","",SUM(F448,G448,H448,I448,J448,K448,L448,M448))</f>
        <v/>
      </c>
      <c r="O448" s="30">
        <f>IF(E448="","",E448-N448)</f>
        <v/>
      </c>
      <c r="P448" s="31">
        <f>IF(E448=0,"",IF(E448="","",O448/E448))</f>
        <v/>
      </c>
      <c r="Q448" s="30">
        <f>IF(O448="","",O448*Inserimento!Q448)</f>
        <v/>
      </c>
      <c r="R448" s="30">
        <f>IF(1-Inserimento!J448=0,"",IF(N448="","",SUM(F448,H448,I448,J448,K448,L448,M448)/(1-Inserimento!J448)))</f>
        <v/>
      </c>
      <c r="S448" s="8">
        <f>IF(P448="","",IF(P448&gt;=Parametri!$C$29,"OK",IF(P448&gt;=Parametri!$C$30,"ATTENZIONE","CRITICO")))</f>
        <v/>
      </c>
      <c r="T448" s="32">
        <f>IF(Inserimento!T448="","",TODAY()-Inserimento!T448)</f>
        <v/>
      </c>
      <c r="U448" s="8">
        <f>IF(S448="","",IF(AND(S448="CRITICO",T448&gt;Parametri!$C$31),"RIORDINO",IF(T448&gt;Parametri!$C$31,"VERIFICA","")))</f>
        <v/>
      </c>
    </row>
    <row r="449" ht="18" customHeight="1">
      <c r="A449" s="13">
        <f>IF(Inserimento!A449="","",Inserimento!A449)</f>
        <v/>
      </c>
      <c r="B449" s="13">
        <f>IF(Inserimento!C449="","",Inserimento!C449)</f>
        <v/>
      </c>
      <c r="C449" s="13">
        <f>IF(Inserimento!D449="","",Inserimento!D449)</f>
        <v/>
      </c>
      <c r="D449" s="27">
        <f>IF(Inserimento!H449="","",Inserimento!H449)</f>
        <v/>
      </c>
      <c r="E449" s="27">
        <f>IF(Inserimento!H449="","",IF(Inserimento!I449="22%",Inserimento!H449/1.22,IF(Inserimento!I449="10%",Inserimento!H449/1.10,IF(Inserimento!I449="4%",Inserimento!H449/1.04,Inserimento!H449))))</f>
        <v/>
      </c>
      <c r="F449" s="27">
        <f>IF(Inserimento!G449="","",Inserimento!G449)</f>
        <v/>
      </c>
      <c r="G449" s="27">
        <f>IF(E449="","",E449*Inserimento!J449)</f>
        <v/>
      </c>
      <c r="H449" s="27">
        <f>IF(Inserimento!K449="","",Inserimento!K449)</f>
        <v/>
      </c>
      <c r="I449" s="27">
        <f>IF(Inserimento!L449="","",Inserimento!L449)</f>
        <v/>
      </c>
      <c r="J449" s="27">
        <f>IF(Inserimento!M449="","",Inserimento!M449)</f>
        <v/>
      </c>
      <c r="K449" s="27">
        <f>IF(Inserimento!N449="","",Inserimento!N449)</f>
        <v/>
      </c>
      <c r="L449" s="27">
        <f>IF(Inserimento!O449="","",Inserimento!O449)</f>
        <v/>
      </c>
      <c r="M449" s="27">
        <f>IF(Inserimento!P449="","",Inserimento!P449)</f>
        <v/>
      </c>
      <c r="N449" s="27">
        <f>IF(A449="","",SUM(F449,G449,H449,I449,J449,K449,L449,M449))</f>
        <v/>
      </c>
      <c r="O449" s="27">
        <f>IF(E449="","",E449-N449)</f>
        <v/>
      </c>
      <c r="P449" s="28">
        <f>IF(E449=0,"",IF(E449="","",O449/E449))</f>
        <v/>
      </c>
      <c r="Q449" s="27">
        <f>IF(O449="","",O449*Inserimento!Q449)</f>
        <v/>
      </c>
      <c r="R449" s="27">
        <f>IF(1-Inserimento!J449=0,"",IF(N449="","",SUM(F449,H449,I449,J449,K449,L449,M449)/(1-Inserimento!J449)))</f>
        <v/>
      </c>
      <c r="S449" s="13">
        <f>IF(P449="","",IF(P449&gt;=Parametri!$C$29,"OK",IF(P449&gt;=Parametri!$C$30,"ATTENZIONE","CRITICO")))</f>
        <v/>
      </c>
      <c r="T449" s="29">
        <f>IF(Inserimento!T449="","",TODAY()-Inserimento!T449)</f>
        <v/>
      </c>
      <c r="U449" s="13">
        <f>IF(S449="","",IF(AND(S449="CRITICO",T449&gt;Parametri!$C$31),"RIORDINO",IF(T449&gt;Parametri!$C$31,"VERIFICA","")))</f>
        <v/>
      </c>
    </row>
    <row r="450" ht="18" customHeight="1">
      <c r="A450" s="8">
        <f>IF(Inserimento!A450="","",Inserimento!A450)</f>
        <v/>
      </c>
      <c r="B450" s="8">
        <f>IF(Inserimento!C450="","",Inserimento!C450)</f>
        <v/>
      </c>
      <c r="C450" s="8">
        <f>IF(Inserimento!D450="","",Inserimento!D450)</f>
        <v/>
      </c>
      <c r="D450" s="30">
        <f>IF(Inserimento!H450="","",Inserimento!H450)</f>
        <v/>
      </c>
      <c r="E450" s="30">
        <f>IF(Inserimento!H450="","",IF(Inserimento!I450="22%",Inserimento!H450/1.22,IF(Inserimento!I450="10%",Inserimento!H450/1.10,IF(Inserimento!I450="4%",Inserimento!H450/1.04,Inserimento!H450))))</f>
        <v/>
      </c>
      <c r="F450" s="30">
        <f>IF(Inserimento!G450="","",Inserimento!G450)</f>
        <v/>
      </c>
      <c r="G450" s="30">
        <f>IF(E450="","",E450*Inserimento!J450)</f>
        <v/>
      </c>
      <c r="H450" s="30">
        <f>IF(Inserimento!K450="","",Inserimento!K450)</f>
        <v/>
      </c>
      <c r="I450" s="30">
        <f>IF(Inserimento!L450="","",Inserimento!L450)</f>
        <v/>
      </c>
      <c r="J450" s="30">
        <f>IF(Inserimento!M450="","",Inserimento!M450)</f>
        <v/>
      </c>
      <c r="K450" s="30">
        <f>IF(Inserimento!N450="","",Inserimento!N450)</f>
        <v/>
      </c>
      <c r="L450" s="30">
        <f>IF(Inserimento!O450="","",Inserimento!O450)</f>
        <v/>
      </c>
      <c r="M450" s="30">
        <f>IF(Inserimento!P450="","",Inserimento!P450)</f>
        <v/>
      </c>
      <c r="N450" s="30">
        <f>IF(A450="","",SUM(F450,G450,H450,I450,J450,K450,L450,M450))</f>
        <v/>
      </c>
      <c r="O450" s="30">
        <f>IF(E450="","",E450-N450)</f>
        <v/>
      </c>
      <c r="P450" s="31">
        <f>IF(E450=0,"",IF(E450="","",O450/E450))</f>
        <v/>
      </c>
      <c r="Q450" s="30">
        <f>IF(O450="","",O450*Inserimento!Q450)</f>
        <v/>
      </c>
      <c r="R450" s="30">
        <f>IF(1-Inserimento!J450=0,"",IF(N450="","",SUM(F450,H450,I450,J450,K450,L450,M450)/(1-Inserimento!J450)))</f>
        <v/>
      </c>
      <c r="S450" s="8">
        <f>IF(P450="","",IF(P450&gt;=Parametri!$C$29,"OK",IF(P450&gt;=Parametri!$C$30,"ATTENZIONE","CRITICO")))</f>
        <v/>
      </c>
      <c r="T450" s="32">
        <f>IF(Inserimento!T450="","",TODAY()-Inserimento!T450)</f>
        <v/>
      </c>
      <c r="U450" s="8">
        <f>IF(S450="","",IF(AND(S450="CRITICO",T450&gt;Parametri!$C$31),"RIORDINO",IF(T450&gt;Parametri!$C$31,"VERIFICA","")))</f>
        <v/>
      </c>
    </row>
    <row r="451" ht="18" customHeight="1">
      <c r="A451" s="13">
        <f>IF(Inserimento!A451="","",Inserimento!A451)</f>
        <v/>
      </c>
      <c r="B451" s="13">
        <f>IF(Inserimento!C451="","",Inserimento!C451)</f>
        <v/>
      </c>
      <c r="C451" s="13">
        <f>IF(Inserimento!D451="","",Inserimento!D451)</f>
        <v/>
      </c>
      <c r="D451" s="27">
        <f>IF(Inserimento!H451="","",Inserimento!H451)</f>
        <v/>
      </c>
      <c r="E451" s="27">
        <f>IF(Inserimento!H451="","",IF(Inserimento!I451="22%",Inserimento!H451/1.22,IF(Inserimento!I451="10%",Inserimento!H451/1.10,IF(Inserimento!I451="4%",Inserimento!H451/1.04,Inserimento!H451))))</f>
        <v/>
      </c>
      <c r="F451" s="27">
        <f>IF(Inserimento!G451="","",Inserimento!G451)</f>
        <v/>
      </c>
      <c r="G451" s="27">
        <f>IF(E451="","",E451*Inserimento!J451)</f>
        <v/>
      </c>
      <c r="H451" s="27">
        <f>IF(Inserimento!K451="","",Inserimento!K451)</f>
        <v/>
      </c>
      <c r="I451" s="27">
        <f>IF(Inserimento!L451="","",Inserimento!L451)</f>
        <v/>
      </c>
      <c r="J451" s="27">
        <f>IF(Inserimento!M451="","",Inserimento!M451)</f>
        <v/>
      </c>
      <c r="K451" s="27">
        <f>IF(Inserimento!N451="","",Inserimento!N451)</f>
        <v/>
      </c>
      <c r="L451" s="27">
        <f>IF(Inserimento!O451="","",Inserimento!O451)</f>
        <v/>
      </c>
      <c r="M451" s="27">
        <f>IF(Inserimento!P451="","",Inserimento!P451)</f>
        <v/>
      </c>
      <c r="N451" s="27">
        <f>IF(A451="","",SUM(F451,G451,H451,I451,J451,K451,L451,M451))</f>
        <v/>
      </c>
      <c r="O451" s="27">
        <f>IF(E451="","",E451-N451)</f>
        <v/>
      </c>
      <c r="P451" s="28">
        <f>IF(E451=0,"",IF(E451="","",O451/E451))</f>
        <v/>
      </c>
      <c r="Q451" s="27">
        <f>IF(O451="","",O451*Inserimento!Q451)</f>
        <v/>
      </c>
      <c r="R451" s="27">
        <f>IF(1-Inserimento!J451=0,"",IF(N451="","",SUM(F451,H451,I451,J451,K451,L451,M451)/(1-Inserimento!J451)))</f>
        <v/>
      </c>
      <c r="S451" s="13">
        <f>IF(P451="","",IF(P451&gt;=Parametri!$C$29,"OK",IF(P451&gt;=Parametri!$C$30,"ATTENZIONE","CRITICO")))</f>
        <v/>
      </c>
      <c r="T451" s="29">
        <f>IF(Inserimento!T451="","",TODAY()-Inserimento!T451)</f>
        <v/>
      </c>
      <c r="U451" s="13">
        <f>IF(S451="","",IF(AND(S451="CRITICO",T451&gt;Parametri!$C$31),"RIORDINO",IF(T451&gt;Parametri!$C$31,"VERIFICA","")))</f>
        <v/>
      </c>
    </row>
    <row r="452" ht="18" customHeight="1">
      <c r="A452" s="8">
        <f>IF(Inserimento!A452="","",Inserimento!A452)</f>
        <v/>
      </c>
      <c r="B452" s="8">
        <f>IF(Inserimento!C452="","",Inserimento!C452)</f>
        <v/>
      </c>
      <c r="C452" s="8">
        <f>IF(Inserimento!D452="","",Inserimento!D452)</f>
        <v/>
      </c>
      <c r="D452" s="30">
        <f>IF(Inserimento!H452="","",Inserimento!H452)</f>
        <v/>
      </c>
      <c r="E452" s="30">
        <f>IF(Inserimento!H452="","",IF(Inserimento!I452="22%",Inserimento!H452/1.22,IF(Inserimento!I452="10%",Inserimento!H452/1.10,IF(Inserimento!I452="4%",Inserimento!H452/1.04,Inserimento!H452))))</f>
        <v/>
      </c>
      <c r="F452" s="30">
        <f>IF(Inserimento!G452="","",Inserimento!G452)</f>
        <v/>
      </c>
      <c r="G452" s="30">
        <f>IF(E452="","",E452*Inserimento!J452)</f>
        <v/>
      </c>
      <c r="H452" s="30">
        <f>IF(Inserimento!K452="","",Inserimento!K452)</f>
        <v/>
      </c>
      <c r="I452" s="30">
        <f>IF(Inserimento!L452="","",Inserimento!L452)</f>
        <v/>
      </c>
      <c r="J452" s="30">
        <f>IF(Inserimento!M452="","",Inserimento!M452)</f>
        <v/>
      </c>
      <c r="K452" s="30">
        <f>IF(Inserimento!N452="","",Inserimento!N452)</f>
        <v/>
      </c>
      <c r="L452" s="30">
        <f>IF(Inserimento!O452="","",Inserimento!O452)</f>
        <v/>
      </c>
      <c r="M452" s="30">
        <f>IF(Inserimento!P452="","",Inserimento!P452)</f>
        <v/>
      </c>
      <c r="N452" s="30">
        <f>IF(A452="","",SUM(F452,G452,H452,I452,J452,K452,L452,M452))</f>
        <v/>
      </c>
      <c r="O452" s="30">
        <f>IF(E452="","",E452-N452)</f>
        <v/>
      </c>
      <c r="P452" s="31">
        <f>IF(E452=0,"",IF(E452="","",O452/E452))</f>
        <v/>
      </c>
      <c r="Q452" s="30">
        <f>IF(O452="","",O452*Inserimento!Q452)</f>
        <v/>
      </c>
      <c r="R452" s="30">
        <f>IF(1-Inserimento!J452=0,"",IF(N452="","",SUM(F452,H452,I452,J452,K452,L452,M452)/(1-Inserimento!J452)))</f>
        <v/>
      </c>
      <c r="S452" s="8">
        <f>IF(P452="","",IF(P452&gt;=Parametri!$C$29,"OK",IF(P452&gt;=Parametri!$C$30,"ATTENZIONE","CRITICO")))</f>
        <v/>
      </c>
      <c r="T452" s="32">
        <f>IF(Inserimento!T452="","",TODAY()-Inserimento!T452)</f>
        <v/>
      </c>
      <c r="U452" s="8">
        <f>IF(S452="","",IF(AND(S452="CRITICO",T452&gt;Parametri!$C$31),"RIORDINO",IF(T452&gt;Parametri!$C$31,"VERIFICA","")))</f>
        <v/>
      </c>
    </row>
    <row r="453" ht="18" customHeight="1">
      <c r="A453" s="13">
        <f>IF(Inserimento!A453="","",Inserimento!A453)</f>
        <v/>
      </c>
      <c r="B453" s="13">
        <f>IF(Inserimento!C453="","",Inserimento!C453)</f>
        <v/>
      </c>
      <c r="C453" s="13">
        <f>IF(Inserimento!D453="","",Inserimento!D453)</f>
        <v/>
      </c>
      <c r="D453" s="27">
        <f>IF(Inserimento!H453="","",Inserimento!H453)</f>
        <v/>
      </c>
      <c r="E453" s="27">
        <f>IF(Inserimento!H453="","",IF(Inserimento!I453="22%",Inserimento!H453/1.22,IF(Inserimento!I453="10%",Inserimento!H453/1.10,IF(Inserimento!I453="4%",Inserimento!H453/1.04,Inserimento!H453))))</f>
        <v/>
      </c>
      <c r="F453" s="27">
        <f>IF(Inserimento!G453="","",Inserimento!G453)</f>
        <v/>
      </c>
      <c r="G453" s="27">
        <f>IF(E453="","",E453*Inserimento!J453)</f>
        <v/>
      </c>
      <c r="H453" s="27">
        <f>IF(Inserimento!K453="","",Inserimento!K453)</f>
        <v/>
      </c>
      <c r="I453" s="27">
        <f>IF(Inserimento!L453="","",Inserimento!L453)</f>
        <v/>
      </c>
      <c r="J453" s="27">
        <f>IF(Inserimento!M453="","",Inserimento!M453)</f>
        <v/>
      </c>
      <c r="K453" s="27">
        <f>IF(Inserimento!N453="","",Inserimento!N453)</f>
        <v/>
      </c>
      <c r="L453" s="27">
        <f>IF(Inserimento!O453="","",Inserimento!O453)</f>
        <v/>
      </c>
      <c r="M453" s="27">
        <f>IF(Inserimento!P453="","",Inserimento!P453)</f>
        <v/>
      </c>
      <c r="N453" s="27">
        <f>IF(A453="","",SUM(F453,G453,H453,I453,J453,K453,L453,M453))</f>
        <v/>
      </c>
      <c r="O453" s="27">
        <f>IF(E453="","",E453-N453)</f>
        <v/>
      </c>
      <c r="P453" s="28">
        <f>IF(E453=0,"",IF(E453="","",O453/E453))</f>
        <v/>
      </c>
      <c r="Q453" s="27">
        <f>IF(O453="","",O453*Inserimento!Q453)</f>
        <v/>
      </c>
      <c r="R453" s="27">
        <f>IF(1-Inserimento!J453=0,"",IF(N453="","",SUM(F453,H453,I453,J453,K453,L453,M453)/(1-Inserimento!J453)))</f>
        <v/>
      </c>
      <c r="S453" s="13">
        <f>IF(P453="","",IF(P453&gt;=Parametri!$C$29,"OK",IF(P453&gt;=Parametri!$C$30,"ATTENZIONE","CRITICO")))</f>
        <v/>
      </c>
      <c r="T453" s="29">
        <f>IF(Inserimento!T453="","",TODAY()-Inserimento!T453)</f>
        <v/>
      </c>
      <c r="U453" s="13">
        <f>IF(S453="","",IF(AND(S453="CRITICO",T453&gt;Parametri!$C$31),"RIORDINO",IF(T453&gt;Parametri!$C$31,"VERIFICA","")))</f>
        <v/>
      </c>
    </row>
    <row r="454" ht="18" customHeight="1">
      <c r="A454" s="8">
        <f>IF(Inserimento!A454="","",Inserimento!A454)</f>
        <v/>
      </c>
      <c r="B454" s="8">
        <f>IF(Inserimento!C454="","",Inserimento!C454)</f>
        <v/>
      </c>
      <c r="C454" s="8">
        <f>IF(Inserimento!D454="","",Inserimento!D454)</f>
        <v/>
      </c>
      <c r="D454" s="30">
        <f>IF(Inserimento!H454="","",Inserimento!H454)</f>
        <v/>
      </c>
      <c r="E454" s="30">
        <f>IF(Inserimento!H454="","",IF(Inserimento!I454="22%",Inserimento!H454/1.22,IF(Inserimento!I454="10%",Inserimento!H454/1.10,IF(Inserimento!I454="4%",Inserimento!H454/1.04,Inserimento!H454))))</f>
        <v/>
      </c>
      <c r="F454" s="30">
        <f>IF(Inserimento!G454="","",Inserimento!G454)</f>
        <v/>
      </c>
      <c r="G454" s="30">
        <f>IF(E454="","",E454*Inserimento!J454)</f>
        <v/>
      </c>
      <c r="H454" s="30">
        <f>IF(Inserimento!K454="","",Inserimento!K454)</f>
        <v/>
      </c>
      <c r="I454" s="30">
        <f>IF(Inserimento!L454="","",Inserimento!L454)</f>
        <v/>
      </c>
      <c r="J454" s="30">
        <f>IF(Inserimento!M454="","",Inserimento!M454)</f>
        <v/>
      </c>
      <c r="K454" s="30">
        <f>IF(Inserimento!N454="","",Inserimento!N454)</f>
        <v/>
      </c>
      <c r="L454" s="30">
        <f>IF(Inserimento!O454="","",Inserimento!O454)</f>
        <v/>
      </c>
      <c r="M454" s="30">
        <f>IF(Inserimento!P454="","",Inserimento!P454)</f>
        <v/>
      </c>
      <c r="N454" s="30">
        <f>IF(A454="","",SUM(F454,G454,H454,I454,J454,K454,L454,M454))</f>
        <v/>
      </c>
      <c r="O454" s="30">
        <f>IF(E454="","",E454-N454)</f>
        <v/>
      </c>
      <c r="P454" s="31">
        <f>IF(E454=0,"",IF(E454="","",O454/E454))</f>
        <v/>
      </c>
      <c r="Q454" s="30">
        <f>IF(O454="","",O454*Inserimento!Q454)</f>
        <v/>
      </c>
      <c r="R454" s="30">
        <f>IF(1-Inserimento!J454=0,"",IF(N454="","",SUM(F454,H454,I454,J454,K454,L454,M454)/(1-Inserimento!J454)))</f>
        <v/>
      </c>
      <c r="S454" s="8">
        <f>IF(P454="","",IF(P454&gt;=Parametri!$C$29,"OK",IF(P454&gt;=Parametri!$C$30,"ATTENZIONE","CRITICO")))</f>
        <v/>
      </c>
      <c r="T454" s="32">
        <f>IF(Inserimento!T454="","",TODAY()-Inserimento!T454)</f>
        <v/>
      </c>
      <c r="U454" s="8">
        <f>IF(S454="","",IF(AND(S454="CRITICO",T454&gt;Parametri!$C$31),"RIORDINO",IF(T454&gt;Parametri!$C$31,"VERIFICA","")))</f>
        <v/>
      </c>
    </row>
    <row r="455" ht="18" customHeight="1">
      <c r="A455" s="13">
        <f>IF(Inserimento!A455="","",Inserimento!A455)</f>
        <v/>
      </c>
      <c r="B455" s="13">
        <f>IF(Inserimento!C455="","",Inserimento!C455)</f>
        <v/>
      </c>
      <c r="C455" s="13">
        <f>IF(Inserimento!D455="","",Inserimento!D455)</f>
        <v/>
      </c>
      <c r="D455" s="27">
        <f>IF(Inserimento!H455="","",Inserimento!H455)</f>
        <v/>
      </c>
      <c r="E455" s="27">
        <f>IF(Inserimento!H455="","",IF(Inserimento!I455="22%",Inserimento!H455/1.22,IF(Inserimento!I455="10%",Inserimento!H455/1.10,IF(Inserimento!I455="4%",Inserimento!H455/1.04,Inserimento!H455))))</f>
        <v/>
      </c>
      <c r="F455" s="27">
        <f>IF(Inserimento!G455="","",Inserimento!G455)</f>
        <v/>
      </c>
      <c r="G455" s="27">
        <f>IF(E455="","",E455*Inserimento!J455)</f>
        <v/>
      </c>
      <c r="H455" s="27">
        <f>IF(Inserimento!K455="","",Inserimento!K455)</f>
        <v/>
      </c>
      <c r="I455" s="27">
        <f>IF(Inserimento!L455="","",Inserimento!L455)</f>
        <v/>
      </c>
      <c r="J455" s="27">
        <f>IF(Inserimento!M455="","",Inserimento!M455)</f>
        <v/>
      </c>
      <c r="K455" s="27">
        <f>IF(Inserimento!N455="","",Inserimento!N455)</f>
        <v/>
      </c>
      <c r="L455" s="27">
        <f>IF(Inserimento!O455="","",Inserimento!O455)</f>
        <v/>
      </c>
      <c r="M455" s="27">
        <f>IF(Inserimento!P455="","",Inserimento!P455)</f>
        <v/>
      </c>
      <c r="N455" s="27">
        <f>IF(A455="","",SUM(F455,G455,H455,I455,J455,K455,L455,M455))</f>
        <v/>
      </c>
      <c r="O455" s="27">
        <f>IF(E455="","",E455-N455)</f>
        <v/>
      </c>
      <c r="P455" s="28">
        <f>IF(E455=0,"",IF(E455="","",O455/E455))</f>
        <v/>
      </c>
      <c r="Q455" s="27">
        <f>IF(O455="","",O455*Inserimento!Q455)</f>
        <v/>
      </c>
      <c r="R455" s="27">
        <f>IF(1-Inserimento!J455=0,"",IF(N455="","",SUM(F455,H455,I455,J455,K455,L455,M455)/(1-Inserimento!J455)))</f>
        <v/>
      </c>
      <c r="S455" s="13">
        <f>IF(P455="","",IF(P455&gt;=Parametri!$C$29,"OK",IF(P455&gt;=Parametri!$C$30,"ATTENZIONE","CRITICO")))</f>
        <v/>
      </c>
      <c r="T455" s="29">
        <f>IF(Inserimento!T455="","",TODAY()-Inserimento!T455)</f>
        <v/>
      </c>
      <c r="U455" s="13">
        <f>IF(S455="","",IF(AND(S455="CRITICO",T455&gt;Parametri!$C$31),"RIORDINO",IF(T455&gt;Parametri!$C$31,"VERIFICA","")))</f>
        <v/>
      </c>
    </row>
    <row r="456" ht="18" customHeight="1">
      <c r="A456" s="8">
        <f>IF(Inserimento!A456="","",Inserimento!A456)</f>
        <v/>
      </c>
      <c r="B456" s="8">
        <f>IF(Inserimento!C456="","",Inserimento!C456)</f>
        <v/>
      </c>
      <c r="C456" s="8">
        <f>IF(Inserimento!D456="","",Inserimento!D456)</f>
        <v/>
      </c>
      <c r="D456" s="30">
        <f>IF(Inserimento!H456="","",Inserimento!H456)</f>
        <v/>
      </c>
      <c r="E456" s="30">
        <f>IF(Inserimento!H456="","",IF(Inserimento!I456="22%",Inserimento!H456/1.22,IF(Inserimento!I456="10%",Inserimento!H456/1.10,IF(Inserimento!I456="4%",Inserimento!H456/1.04,Inserimento!H456))))</f>
        <v/>
      </c>
      <c r="F456" s="30">
        <f>IF(Inserimento!G456="","",Inserimento!G456)</f>
        <v/>
      </c>
      <c r="G456" s="30">
        <f>IF(E456="","",E456*Inserimento!J456)</f>
        <v/>
      </c>
      <c r="H456" s="30">
        <f>IF(Inserimento!K456="","",Inserimento!K456)</f>
        <v/>
      </c>
      <c r="I456" s="30">
        <f>IF(Inserimento!L456="","",Inserimento!L456)</f>
        <v/>
      </c>
      <c r="J456" s="30">
        <f>IF(Inserimento!M456="","",Inserimento!M456)</f>
        <v/>
      </c>
      <c r="K456" s="30">
        <f>IF(Inserimento!N456="","",Inserimento!N456)</f>
        <v/>
      </c>
      <c r="L456" s="30">
        <f>IF(Inserimento!O456="","",Inserimento!O456)</f>
        <v/>
      </c>
      <c r="M456" s="30">
        <f>IF(Inserimento!P456="","",Inserimento!P456)</f>
        <v/>
      </c>
      <c r="N456" s="30">
        <f>IF(A456="","",SUM(F456,G456,H456,I456,J456,K456,L456,M456))</f>
        <v/>
      </c>
      <c r="O456" s="30">
        <f>IF(E456="","",E456-N456)</f>
        <v/>
      </c>
      <c r="P456" s="31">
        <f>IF(E456=0,"",IF(E456="","",O456/E456))</f>
        <v/>
      </c>
      <c r="Q456" s="30">
        <f>IF(O456="","",O456*Inserimento!Q456)</f>
        <v/>
      </c>
      <c r="R456" s="30">
        <f>IF(1-Inserimento!J456=0,"",IF(N456="","",SUM(F456,H456,I456,J456,K456,L456,M456)/(1-Inserimento!J456)))</f>
        <v/>
      </c>
      <c r="S456" s="8">
        <f>IF(P456="","",IF(P456&gt;=Parametri!$C$29,"OK",IF(P456&gt;=Parametri!$C$30,"ATTENZIONE","CRITICO")))</f>
        <v/>
      </c>
      <c r="T456" s="32">
        <f>IF(Inserimento!T456="","",TODAY()-Inserimento!T456)</f>
        <v/>
      </c>
      <c r="U456" s="8">
        <f>IF(S456="","",IF(AND(S456="CRITICO",T456&gt;Parametri!$C$31),"RIORDINO",IF(T456&gt;Parametri!$C$31,"VERIFICA","")))</f>
        <v/>
      </c>
    </row>
    <row r="457" ht="18" customHeight="1">
      <c r="A457" s="13">
        <f>IF(Inserimento!A457="","",Inserimento!A457)</f>
        <v/>
      </c>
      <c r="B457" s="13">
        <f>IF(Inserimento!C457="","",Inserimento!C457)</f>
        <v/>
      </c>
      <c r="C457" s="13">
        <f>IF(Inserimento!D457="","",Inserimento!D457)</f>
        <v/>
      </c>
      <c r="D457" s="27">
        <f>IF(Inserimento!H457="","",Inserimento!H457)</f>
        <v/>
      </c>
      <c r="E457" s="27">
        <f>IF(Inserimento!H457="","",IF(Inserimento!I457="22%",Inserimento!H457/1.22,IF(Inserimento!I457="10%",Inserimento!H457/1.10,IF(Inserimento!I457="4%",Inserimento!H457/1.04,Inserimento!H457))))</f>
        <v/>
      </c>
      <c r="F457" s="27">
        <f>IF(Inserimento!G457="","",Inserimento!G457)</f>
        <v/>
      </c>
      <c r="G457" s="27">
        <f>IF(E457="","",E457*Inserimento!J457)</f>
        <v/>
      </c>
      <c r="H457" s="27">
        <f>IF(Inserimento!K457="","",Inserimento!K457)</f>
        <v/>
      </c>
      <c r="I457" s="27">
        <f>IF(Inserimento!L457="","",Inserimento!L457)</f>
        <v/>
      </c>
      <c r="J457" s="27">
        <f>IF(Inserimento!M457="","",Inserimento!M457)</f>
        <v/>
      </c>
      <c r="K457" s="27">
        <f>IF(Inserimento!N457="","",Inserimento!N457)</f>
        <v/>
      </c>
      <c r="L457" s="27">
        <f>IF(Inserimento!O457="","",Inserimento!O457)</f>
        <v/>
      </c>
      <c r="M457" s="27">
        <f>IF(Inserimento!P457="","",Inserimento!P457)</f>
        <v/>
      </c>
      <c r="N457" s="27">
        <f>IF(A457="","",SUM(F457,G457,H457,I457,J457,K457,L457,M457))</f>
        <v/>
      </c>
      <c r="O457" s="27">
        <f>IF(E457="","",E457-N457)</f>
        <v/>
      </c>
      <c r="P457" s="28">
        <f>IF(E457=0,"",IF(E457="","",O457/E457))</f>
        <v/>
      </c>
      <c r="Q457" s="27">
        <f>IF(O457="","",O457*Inserimento!Q457)</f>
        <v/>
      </c>
      <c r="R457" s="27">
        <f>IF(1-Inserimento!J457=0,"",IF(N457="","",SUM(F457,H457,I457,J457,K457,L457,M457)/(1-Inserimento!J457)))</f>
        <v/>
      </c>
      <c r="S457" s="13">
        <f>IF(P457="","",IF(P457&gt;=Parametri!$C$29,"OK",IF(P457&gt;=Parametri!$C$30,"ATTENZIONE","CRITICO")))</f>
        <v/>
      </c>
      <c r="T457" s="29">
        <f>IF(Inserimento!T457="","",TODAY()-Inserimento!T457)</f>
        <v/>
      </c>
      <c r="U457" s="13">
        <f>IF(S457="","",IF(AND(S457="CRITICO",T457&gt;Parametri!$C$31),"RIORDINO",IF(T457&gt;Parametri!$C$31,"VERIFICA","")))</f>
        <v/>
      </c>
    </row>
    <row r="458" ht="18" customHeight="1">
      <c r="A458" s="8">
        <f>IF(Inserimento!A458="","",Inserimento!A458)</f>
        <v/>
      </c>
      <c r="B458" s="8">
        <f>IF(Inserimento!C458="","",Inserimento!C458)</f>
        <v/>
      </c>
      <c r="C458" s="8">
        <f>IF(Inserimento!D458="","",Inserimento!D458)</f>
        <v/>
      </c>
      <c r="D458" s="30">
        <f>IF(Inserimento!H458="","",Inserimento!H458)</f>
        <v/>
      </c>
      <c r="E458" s="30">
        <f>IF(Inserimento!H458="","",IF(Inserimento!I458="22%",Inserimento!H458/1.22,IF(Inserimento!I458="10%",Inserimento!H458/1.10,IF(Inserimento!I458="4%",Inserimento!H458/1.04,Inserimento!H458))))</f>
        <v/>
      </c>
      <c r="F458" s="30">
        <f>IF(Inserimento!G458="","",Inserimento!G458)</f>
        <v/>
      </c>
      <c r="G458" s="30">
        <f>IF(E458="","",E458*Inserimento!J458)</f>
        <v/>
      </c>
      <c r="H458" s="30">
        <f>IF(Inserimento!K458="","",Inserimento!K458)</f>
        <v/>
      </c>
      <c r="I458" s="30">
        <f>IF(Inserimento!L458="","",Inserimento!L458)</f>
        <v/>
      </c>
      <c r="J458" s="30">
        <f>IF(Inserimento!M458="","",Inserimento!M458)</f>
        <v/>
      </c>
      <c r="K458" s="30">
        <f>IF(Inserimento!N458="","",Inserimento!N458)</f>
        <v/>
      </c>
      <c r="L458" s="30">
        <f>IF(Inserimento!O458="","",Inserimento!O458)</f>
        <v/>
      </c>
      <c r="M458" s="30">
        <f>IF(Inserimento!P458="","",Inserimento!P458)</f>
        <v/>
      </c>
      <c r="N458" s="30">
        <f>IF(A458="","",SUM(F458,G458,H458,I458,J458,K458,L458,M458))</f>
        <v/>
      </c>
      <c r="O458" s="30">
        <f>IF(E458="","",E458-N458)</f>
        <v/>
      </c>
      <c r="P458" s="31">
        <f>IF(E458=0,"",IF(E458="","",O458/E458))</f>
        <v/>
      </c>
      <c r="Q458" s="30">
        <f>IF(O458="","",O458*Inserimento!Q458)</f>
        <v/>
      </c>
      <c r="R458" s="30">
        <f>IF(1-Inserimento!J458=0,"",IF(N458="","",SUM(F458,H458,I458,J458,K458,L458,M458)/(1-Inserimento!J458)))</f>
        <v/>
      </c>
      <c r="S458" s="8">
        <f>IF(P458="","",IF(P458&gt;=Parametri!$C$29,"OK",IF(P458&gt;=Parametri!$C$30,"ATTENZIONE","CRITICO")))</f>
        <v/>
      </c>
      <c r="T458" s="32">
        <f>IF(Inserimento!T458="","",TODAY()-Inserimento!T458)</f>
        <v/>
      </c>
      <c r="U458" s="8">
        <f>IF(S458="","",IF(AND(S458="CRITICO",T458&gt;Parametri!$C$31),"RIORDINO",IF(T458&gt;Parametri!$C$31,"VERIFICA","")))</f>
        <v/>
      </c>
    </row>
    <row r="459" ht="18" customHeight="1">
      <c r="A459" s="13">
        <f>IF(Inserimento!A459="","",Inserimento!A459)</f>
        <v/>
      </c>
      <c r="B459" s="13">
        <f>IF(Inserimento!C459="","",Inserimento!C459)</f>
        <v/>
      </c>
      <c r="C459" s="13">
        <f>IF(Inserimento!D459="","",Inserimento!D459)</f>
        <v/>
      </c>
      <c r="D459" s="27">
        <f>IF(Inserimento!H459="","",Inserimento!H459)</f>
        <v/>
      </c>
      <c r="E459" s="27">
        <f>IF(Inserimento!H459="","",IF(Inserimento!I459="22%",Inserimento!H459/1.22,IF(Inserimento!I459="10%",Inserimento!H459/1.10,IF(Inserimento!I459="4%",Inserimento!H459/1.04,Inserimento!H459))))</f>
        <v/>
      </c>
      <c r="F459" s="27">
        <f>IF(Inserimento!G459="","",Inserimento!G459)</f>
        <v/>
      </c>
      <c r="G459" s="27">
        <f>IF(E459="","",E459*Inserimento!J459)</f>
        <v/>
      </c>
      <c r="H459" s="27">
        <f>IF(Inserimento!K459="","",Inserimento!K459)</f>
        <v/>
      </c>
      <c r="I459" s="27">
        <f>IF(Inserimento!L459="","",Inserimento!L459)</f>
        <v/>
      </c>
      <c r="J459" s="27">
        <f>IF(Inserimento!M459="","",Inserimento!M459)</f>
        <v/>
      </c>
      <c r="K459" s="27">
        <f>IF(Inserimento!N459="","",Inserimento!N459)</f>
        <v/>
      </c>
      <c r="L459" s="27">
        <f>IF(Inserimento!O459="","",Inserimento!O459)</f>
        <v/>
      </c>
      <c r="M459" s="27">
        <f>IF(Inserimento!P459="","",Inserimento!P459)</f>
        <v/>
      </c>
      <c r="N459" s="27">
        <f>IF(A459="","",SUM(F459,G459,H459,I459,J459,K459,L459,M459))</f>
        <v/>
      </c>
      <c r="O459" s="27">
        <f>IF(E459="","",E459-N459)</f>
        <v/>
      </c>
      <c r="P459" s="28">
        <f>IF(E459=0,"",IF(E459="","",O459/E459))</f>
        <v/>
      </c>
      <c r="Q459" s="27">
        <f>IF(O459="","",O459*Inserimento!Q459)</f>
        <v/>
      </c>
      <c r="R459" s="27">
        <f>IF(1-Inserimento!J459=0,"",IF(N459="","",SUM(F459,H459,I459,J459,K459,L459,M459)/(1-Inserimento!J459)))</f>
        <v/>
      </c>
      <c r="S459" s="13">
        <f>IF(P459="","",IF(P459&gt;=Parametri!$C$29,"OK",IF(P459&gt;=Parametri!$C$30,"ATTENZIONE","CRITICO")))</f>
        <v/>
      </c>
      <c r="T459" s="29">
        <f>IF(Inserimento!T459="","",TODAY()-Inserimento!T459)</f>
        <v/>
      </c>
      <c r="U459" s="13">
        <f>IF(S459="","",IF(AND(S459="CRITICO",T459&gt;Parametri!$C$31),"RIORDINO",IF(T459&gt;Parametri!$C$31,"VERIFICA","")))</f>
        <v/>
      </c>
    </row>
    <row r="460" ht="18" customHeight="1">
      <c r="A460" s="8">
        <f>IF(Inserimento!A460="","",Inserimento!A460)</f>
        <v/>
      </c>
      <c r="B460" s="8">
        <f>IF(Inserimento!C460="","",Inserimento!C460)</f>
        <v/>
      </c>
      <c r="C460" s="8">
        <f>IF(Inserimento!D460="","",Inserimento!D460)</f>
        <v/>
      </c>
      <c r="D460" s="30">
        <f>IF(Inserimento!H460="","",Inserimento!H460)</f>
        <v/>
      </c>
      <c r="E460" s="30">
        <f>IF(Inserimento!H460="","",IF(Inserimento!I460="22%",Inserimento!H460/1.22,IF(Inserimento!I460="10%",Inserimento!H460/1.10,IF(Inserimento!I460="4%",Inserimento!H460/1.04,Inserimento!H460))))</f>
        <v/>
      </c>
      <c r="F460" s="30">
        <f>IF(Inserimento!G460="","",Inserimento!G460)</f>
        <v/>
      </c>
      <c r="G460" s="30">
        <f>IF(E460="","",E460*Inserimento!J460)</f>
        <v/>
      </c>
      <c r="H460" s="30">
        <f>IF(Inserimento!K460="","",Inserimento!K460)</f>
        <v/>
      </c>
      <c r="I460" s="30">
        <f>IF(Inserimento!L460="","",Inserimento!L460)</f>
        <v/>
      </c>
      <c r="J460" s="30">
        <f>IF(Inserimento!M460="","",Inserimento!M460)</f>
        <v/>
      </c>
      <c r="K460" s="30">
        <f>IF(Inserimento!N460="","",Inserimento!N460)</f>
        <v/>
      </c>
      <c r="L460" s="30">
        <f>IF(Inserimento!O460="","",Inserimento!O460)</f>
        <v/>
      </c>
      <c r="M460" s="30">
        <f>IF(Inserimento!P460="","",Inserimento!P460)</f>
        <v/>
      </c>
      <c r="N460" s="30">
        <f>IF(A460="","",SUM(F460,G460,H460,I460,J460,K460,L460,M460))</f>
        <v/>
      </c>
      <c r="O460" s="30">
        <f>IF(E460="","",E460-N460)</f>
        <v/>
      </c>
      <c r="P460" s="31">
        <f>IF(E460=0,"",IF(E460="","",O460/E460))</f>
        <v/>
      </c>
      <c r="Q460" s="30">
        <f>IF(O460="","",O460*Inserimento!Q460)</f>
        <v/>
      </c>
      <c r="R460" s="30">
        <f>IF(1-Inserimento!J460=0,"",IF(N460="","",SUM(F460,H460,I460,J460,K460,L460,M460)/(1-Inserimento!J460)))</f>
        <v/>
      </c>
      <c r="S460" s="8">
        <f>IF(P460="","",IF(P460&gt;=Parametri!$C$29,"OK",IF(P460&gt;=Parametri!$C$30,"ATTENZIONE","CRITICO")))</f>
        <v/>
      </c>
      <c r="T460" s="32">
        <f>IF(Inserimento!T460="","",TODAY()-Inserimento!T460)</f>
        <v/>
      </c>
      <c r="U460" s="8">
        <f>IF(S460="","",IF(AND(S460="CRITICO",T460&gt;Parametri!$C$31),"RIORDINO",IF(T460&gt;Parametri!$C$31,"VERIFICA","")))</f>
        <v/>
      </c>
    </row>
    <row r="461" ht="18" customHeight="1">
      <c r="A461" s="13">
        <f>IF(Inserimento!A461="","",Inserimento!A461)</f>
        <v/>
      </c>
      <c r="B461" s="13">
        <f>IF(Inserimento!C461="","",Inserimento!C461)</f>
        <v/>
      </c>
      <c r="C461" s="13">
        <f>IF(Inserimento!D461="","",Inserimento!D461)</f>
        <v/>
      </c>
      <c r="D461" s="27">
        <f>IF(Inserimento!H461="","",Inserimento!H461)</f>
        <v/>
      </c>
      <c r="E461" s="27">
        <f>IF(Inserimento!H461="","",IF(Inserimento!I461="22%",Inserimento!H461/1.22,IF(Inserimento!I461="10%",Inserimento!H461/1.10,IF(Inserimento!I461="4%",Inserimento!H461/1.04,Inserimento!H461))))</f>
        <v/>
      </c>
      <c r="F461" s="27">
        <f>IF(Inserimento!G461="","",Inserimento!G461)</f>
        <v/>
      </c>
      <c r="G461" s="27">
        <f>IF(E461="","",E461*Inserimento!J461)</f>
        <v/>
      </c>
      <c r="H461" s="27">
        <f>IF(Inserimento!K461="","",Inserimento!K461)</f>
        <v/>
      </c>
      <c r="I461" s="27">
        <f>IF(Inserimento!L461="","",Inserimento!L461)</f>
        <v/>
      </c>
      <c r="J461" s="27">
        <f>IF(Inserimento!M461="","",Inserimento!M461)</f>
        <v/>
      </c>
      <c r="K461" s="27">
        <f>IF(Inserimento!N461="","",Inserimento!N461)</f>
        <v/>
      </c>
      <c r="L461" s="27">
        <f>IF(Inserimento!O461="","",Inserimento!O461)</f>
        <v/>
      </c>
      <c r="M461" s="27">
        <f>IF(Inserimento!P461="","",Inserimento!P461)</f>
        <v/>
      </c>
      <c r="N461" s="27">
        <f>IF(A461="","",SUM(F461,G461,H461,I461,J461,K461,L461,M461))</f>
        <v/>
      </c>
      <c r="O461" s="27">
        <f>IF(E461="","",E461-N461)</f>
        <v/>
      </c>
      <c r="P461" s="28">
        <f>IF(E461=0,"",IF(E461="","",O461/E461))</f>
        <v/>
      </c>
      <c r="Q461" s="27">
        <f>IF(O461="","",O461*Inserimento!Q461)</f>
        <v/>
      </c>
      <c r="R461" s="27">
        <f>IF(1-Inserimento!J461=0,"",IF(N461="","",SUM(F461,H461,I461,J461,K461,L461,M461)/(1-Inserimento!J461)))</f>
        <v/>
      </c>
      <c r="S461" s="13">
        <f>IF(P461="","",IF(P461&gt;=Parametri!$C$29,"OK",IF(P461&gt;=Parametri!$C$30,"ATTENZIONE","CRITICO")))</f>
        <v/>
      </c>
      <c r="T461" s="29">
        <f>IF(Inserimento!T461="","",TODAY()-Inserimento!T461)</f>
        <v/>
      </c>
      <c r="U461" s="13">
        <f>IF(S461="","",IF(AND(S461="CRITICO",T461&gt;Parametri!$C$31),"RIORDINO",IF(T461&gt;Parametri!$C$31,"VERIFICA","")))</f>
        <v/>
      </c>
    </row>
    <row r="462" ht="18" customHeight="1">
      <c r="A462" s="8">
        <f>IF(Inserimento!A462="","",Inserimento!A462)</f>
        <v/>
      </c>
      <c r="B462" s="8">
        <f>IF(Inserimento!C462="","",Inserimento!C462)</f>
        <v/>
      </c>
      <c r="C462" s="8">
        <f>IF(Inserimento!D462="","",Inserimento!D462)</f>
        <v/>
      </c>
      <c r="D462" s="30">
        <f>IF(Inserimento!H462="","",Inserimento!H462)</f>
        <v/>
      </c>
      <c r="E462" s="30">
        <f>IF(Inserimento!H462="","",IF(Inserimento!I462="22%",Inserimento!H462/1.22,IF(Inserimento!I462="10%",Inserimento!H462/1.10,IF(Inserimento!I462="4%",Inserimento!H462/1.04,Inserimento!H462))))</f>
        <v/>
      </c>
      <c r="F462" s="30">
        <f>IF(Inserimento!G462="","",Inserimento!G462)</f>
        <v/>
      </c>
      <c r="G462" s="30">
        <f>IF(E462="","",E462*Inserimento!J462)</f>
        <v/>
      </c>
      <c r="H462" s="30">
        <f>IF(Inserimento!K462="","",Inserimento!K462)</f>
        <v/>
      </c>
      <c r="I462" s="30">
        <f>IF(Inserimento!L462="","",Inserimento!L462)</f>
        <v/>
      </c>
      <c r="J462" s="30">
        <f>IF(Inserimento!M462="","",Inserimento!M462)</f>
        <v/>
      </c>
      <c r="K462" s="30">
        <f>IF(Inserimento!N462="","",Inserimento!N462)</f>
        <v/>
      </c>
      <c r="L462" s="30">
        <f>IF(Inserimento!O462="","",Inserimento!O462)</f>
        <v/>
      </c>
      <c r="M462" s="30">
        <f>IF(Inserimento!P462="","",Inserimento!P462)</f>
        <v/>
      </c>
      <c r="N462" s="30">
        <f>IF(A462="","",SUM(F462,G462,H462,I462,J462,K462,L462,M462))</f>
        <v/>
      </c>
      <c r="O462" s="30">
        <f>IF(E462="","",E462-N462)</f>
        <v/>
      </c>
      <c r="P462" s="31">
        <f>IF(E462=0,"",IF(E462="","",O462/E462))</f>
        <v/>
      </c>
      <c r="Q462" s="30">
        <f>IF(O462="","",O462*Inserimento!Q462)</f>
        <v/>
      </c>
      <c r="R462" s="30">
        <f>IF(1-Inserimento!J462=0,"",IF(N462="","",SUM(F462,H462,I462,J462,K462,L462,M462)/(1-Inserimento!J462)))</f>
        <v/>
      </c>
      <c r="S462" s="8">
        <f>IF(P462="","",IF(P462&gt;=Parametri!$C$29,"OK",IF(P462&gt;=Parametri!$C$30,"ATTENZIONE","CRITICO")))</f>
        <v/>
      </c>
      <c r="T462" s="32">
        <f>IF(Inserimento!T462="","",TODAY()-Inserimento!T462)</f>
        <v/>
      </c>
      <c r="U462" s="8">
        <f>IF(S462="","",IF(AND(S462="CRITICO",T462&gt;Parametri!$C$31),"RIORDINO",IF(T462&gt;Parametri!$C$31,"VERIFICA","")))</f>
        <v/>
      </c>
    </row>
    <row r="463" ht="18" customHeight="1">
      <c r="A463" s="13">
        <f>IF(Inserimento!A463="","",Inserimento!A463)</f>
        <v/>
      </c>
      <c r="B463" s="13">
        <f>IF(Inserimento!C463="","",Inserimento!C463)</f>
        <v/>
      </c>
      <c r="C463" s="13">
        <f>IF(Inserimento!D463="","",Inserimento!D463)</f>
        <v/>
      </c>
      <c r="D463" s="27">
        <f>IF(Inserimento!H463="","",Inserimento!H463)</f>
        <v/>
      </c>
      <c r="E463" s="27">
        <f>IF(Inserimento!H463="","",IF(Inserimento!I463="22%",Inserimento!H463/1.22,IF(Inserimento!I463="10%",Inserimento!H463/1.10,IF(Inserimento!I463="4%",Inserimento!H463/1.04,Inserimento!H463))))</f>
        <v/>
      </c>
      <c r="F463" s="27">
        <f>IF(Inserimento!G463="","",Inserimento!G463)</f>
        <v/>
      </c>
      <c r="G463" s="27">
        <f>IF(E463="","",E463*Inserimento!J463)</f>
        <v/>
      </c>
      <c r="H463" s="27">
        <f>IF(Inserimento!K463="","",Inserimento!K463)</f>
        <v/>
      </c>
      <c r="I463" s="27">
        <f>IF(Inserimento!L463="","",Inserimento!L463)</f>
        <v/>
      </c>
      <c r="J463" s="27">
        <f>IF(Inserimento!M463="","",Inserimento!M463)</f>
        <v/>
      </c>
      <c r="K463" s="27">
        <f>IF(Inserimento!N463="","",Inserimento!N463)</f>
        <v/>
      </c>
      <c r="L463" s="27">
        <f>IF(Inserimento!O463="","",Inserimento!O463)</f>
        <v/>
      </c>
      <c r="M463" s="27">
        <f>IF(Inserimento!P463="","",Inserimento!P463)</f>
        <v/>
      </c>
      <c r="N463" s="27">
        <f>IF(A463="","",SUM(F463,G463,H463,I463,J463,K463,L463,M463))</f>
        <v/>
      </c>
      <c r="O463" s="27">
        <f>IF(E463="","",E463-N463)</f>
        <v/>
      </c>
      <c r="P463" s="28">
        <f>IF(E463=0,"",IF(E463="","",O463/E463))</f>
        <v/>
      </c>
      <c r="Q463" s="27">
        <f>IF(O463="","",O463*Inserimento!Q463)</f>
        <v/>
      </c>
      <c r="R463" s="27">
        <f>IF(1-Inserimento!J463=0,"",IF(N463="","",SUM(F463,H463,I463,J463,K463,L463,M463)/(1-Inserimento!J463)))</f>
        <v/>
      </c>
      <c r="S463" s="13">
        <f>IF(P463="","",IF(P463&gt;=Parametri!$C$29,"OK",IF(P463&gt;=Parametri!$C$30,"ATTENZIONE","CRITICO")))</f>
        <v/>
      </c>
      <c r="T463" s="29">
        <f>IF(Inserimento!T463="","",TODAY()-Inserimento!T463)</f>
        <v/>
      </c>
      <c r="U463" s="13">
        <f>IF(S463="","",IF(AND(S463="CRITICO",T463&gt;Parametri!$C$31),"RIORDINO",IF(T463&gt;Parametri!$C$31,"VERIFICA","")))</f>
        <v/>
      </c>
    </row>
    <row r="464" ht="18" customHeight="1">
      <c r="A464" s="8">
        <f>IF(Inserimento!A464="","",Inserimento!A464)</f>
        <v/>
      </c>
      <c r="B464" s="8">
        <f>IF(Inserimento!C464="","",Inserimento!C464)</f>
        <v/>
      </c>
      <c r="C464" s="8">
        <f>IF(Inserimento!D464="","",Inserimento!D464)</f>
        <v/>
      </c>
      <c r="D464" s="30">
        <f>IF(Inserimento!H464="","",Inserimento!H464)</f>
        <v/>
      </c>
      <c r="E464" s="30">
        <f>IF(Inserimento!H464="","",IF(Inserimento!I464="22%",Inserimento!H464/1.22,IF(Inserimento!I464="10%",Inserimento!H464/1.10,IF(Inserimento!I464="4%",Inserimento!H464/1.04,Inserimento!H464))))</f>
        <v/>
      </c>
      <c r="F464" s="30">
        <f>IF(Inserimento!G464="","",Inserimento!G464)</f>
        <v/>
      </c>
      <c r="G464" s="30">
        <f>IF(E464="","",E464*Inserimento!J464)</f>
        <v/>
      </c>
      <c r="H464" s="30">
        <f>IF(Inserimento!K464="","",Inserimento!K464)</f>
        <v/>
      </c>
      <c r="I464" s="30">
        <f>IF(Inserimento!L464="","",Inserimento!L464)</f>
        <v/>
      </c>
      <c r="J464" s="30">
        <f>IF(Inserimento!M464="","",Inserimento!M464)</f>
        <v/>
      </c>
      <c r="K464" s="30">
        <f>IF(Inserimento!N464="","",Inserimento!N464)</f>
        <v/>
      </c>
      <c r="L464" s="30">
        <f>IF(Inserimento!O464="","",Inserimento!O464)</f>
        <v/>
      </c>
      <c r="M464" s="30">
        <f>IF(Inserimento!P464="","",Inserimento!P464)</f>
        <v/>
      </c>
      <c r="N464" s="30">
        <f>IF(A464="","",SUM(F464,G464,H464,I464,J464,K464,L464,M464))</f>
        <v/>
      </c>
      <c r="O464" s="30">
        <f>IF(E464="","",E464-N464)</f>
        <v/>
      </c>
      <c r="P464" s="31">
        <f>IF(E464=0,"",IF(E464="","",O464/E464))</f>
        <v/>
      </c>
      <c r="Q464" s="30">
        <f>IF(O464="","",O464*Inserimento!Q464)</f>
        <v/>
      </c>
      <c r="R464" s="30">
        <f>IF(1-Inserimento!J464=0,"",IF(N464="","",SUM(F464,H464,I464,J464,K464,L464,M464)/(1-Inserimento!J464)))</f>
        <v/>
      </c>
      <c r="S464" s="8">
        <f>IF(P464="","",IF(P464&gt;=Parametri!$C$29,"OK",IF(P464&gt;=Parametri!$C$30,"ATTENZIONE","CRITICO")))</f>
        <v/>
      </c>
      <c r="T464" s="32">
        <f>IF(Inserimento!T464="","",TODAY()-Inserimento!T464)</f>
        <v/>
      </c>
      <c r="U464" s="8">
        <f>IF(S464="","",IF(AND(S464="CRITICO",T464&gt;Parametri!$C$31),"RIORDINO",IF(T464&gt;Parametri!$C$31,"VERIFICA","")))</f>
        <v/>
      </c>
    </row>
    <row r="465" ht="18" customHeight="1">
      <c r="A465" s="13">
        <f>IF(Inserimento!A465="","",Inserimento!A465)</f>
        <v/>
      </c>
      <c r="B465" s="13">
        <f>IF(Inserimento!C465="","",Inserimento!C465)</f>
        <v/>
      </c>
      <c r="C465" s="13">
        <f>IF(Inserimento!D465="","",Inserimento!D465)</f>
        <v/>
      </c>
      <c r="D465" s="27">
        <f>IF(Inserimento!H465="","",Inserimento!H465)</f>
        <v/>
      </c>
      <c r="E465" s="27">
        <f>IF(Inserimento!H465="","",IF(Inserimento!I465="22%",Inserimento!H465/1.22,IF(Inserimento!I465="10%",Inserimento!H465/1.10,IF(Inserimento!I465="4%",Inserimento!H465/1.04,Inserimento!H465))))</f>
        <v/>
      </c>
      <c r="F465" s="27">
        <f>IF(Inserimento!G465="","",Inserimento!G465)</f>
        <v/>
      </c>
      <c r="G465" s="27">
        <f>IF(E465="","",E465*Inserimento!J465)</f>
        <v/>
      </c>
      <c r="H465" s="27">
        <f>IF(Inserimento!K465="","",Inserimento!K465)</f>
        <v/>
      </c>
      <c r="I465" s="27">
        <f>IF(Inserimento!L465="","",Inserimento!L465)</f>
        <v/>
      </c>
      <c r="J465" s="27">
        <f>IF(Inserimento!M465="","",Inserimento!M465)</f>
        <v/>
      </c>
      <c r="K465" s="27">
        <f>IF(Inserimento!N465="","",Inserimento!N465)</f>
        <v/>
      </c>
      <c r="L465" s="27">
        <f>IF(Inserimento!O465="","",Inserimento!O465)</f>
        <v/>
      </c>
      <c r="M465" s="27">
        <f>IF(Inserimento!P465="","",Inserimento!P465)</f>
        <v/>
      </c>
      <c r="N465" s="27">
        <f>IF(A465="","",SUM(F465,G465,H465,I465,J465,K465,L465,M465))</f>
        <v/>
      </c>
      <c r="O465" s="27">
        <f>IF(E465="","",E465-N465)</f>
        <v/>
      </c>
      <c r="P465" s="28">
        <f>IF(E465=0,"",IF(E465="","",O465/E465))</f>
        <v/>
      </c>
      <c r="Q465" s="27">
        <f>IF(O465="","",O465*Inserimento!Q465)</f>
        <v/>
      </c>
      <c r="R465" s="27">
        <f>IF(1-Inserimento!J465=0,"",IF(N465="","",SUM(F465,H465,I465,J465,K465,L465,M465)/(1-Inserimento!J465)))</f>
        <v/>
      </c>
      <c r="S465" s="13">
        <f>IF(P465="","",IF(P465&gt;=Parametri!$C$29,"OK",IF(P465&gt;=Parametri!$C$30,"ATTENZIONE","CRITICO")))</f>
        <v/>
      </c>
      <c r="T465" s="29">
        <f>IF(Inserimento!T465="","",TODAY()-Inserimento!T465)</f>
        <v/>
      </c>
      <c r="U465" s="13">
        <f>IF(S465="","",IF(AND(S465="CRITICO",T465&gt;Parametri!$C$31),"RIORDINO",IF(T465&gt;Parametri!$C$31,"VERIFICA","")))</f>
        <v/>
      </c>
    </row>
    <row r="466" ht="18" customHeight="1">
      <c r="A466" s="8">
        <f>IF(Inserimento!A466="","",Inserimento!A466)</f>
        <v/>
      </c>
      <c r="B466" s="8">
        <f>IF(Inserimento!C466="","",Inserimento!C466)</f>
        <v/>
      </c>
      <c r="C466" s="8">
        <f>IF(Inserimento!D466="","",Inserimento!D466)</f>
        <v/>
      </c>
      <c r="D466" s="30">
        <f>IF(Inserimento!H466="","",Inserimento!H466)</f>
        <v/>
      </c>
      <c r="E466" s="30">
        <f>IF(Inserimento!H466="","",IF(Inserimento!I466="22%",Inserimento!H466/1.22,IF(Inserimento!I466="10%",Inserimento!H466/1.10,IF(Inserimento!I466="4%",Inserimento!H466/1.04,Inserimento!H466))))</f>
        <v/>
      </c>
      <c r="F466" s="30">
        <f>IF(Inserimento!G466="","",Inserimento!G466)</f>
        <v/>
      </c>
      <c r="G466" s="30">
        <f>IF(E466="","",E466*Inserimento!J466)</f>
        <v/>
      </c>
      <c r="H466" s="30">
        <f>IF(Inserimento!K466="","",Inserimento!K466)</f>
        <v/>
      </c>
      <c r="I466" s="30">
        <f>IF(Inserimento!L466="","",Inserimento!L466)</f>
        <v/>
      </c>
      <c r="J466" s="30">
        <f>IF(Inserimento!M466="","",Inserimento!M466)</f>
        <v/>
      </c>
      <c r="K466" s="30">
        <f>IF(Inserimento!N466="","",Inserimento!N466)</f>
        <v/>
      </c>
      <c r="L466" s="30">
        <f>IF(Inserimento!O466="","",Inserimento!O466)</f>
        <v/>
      </c>
      <c r="M466" s="30">
        <f>IF(Inserimento!P466="","",Inserimento!P466)</f>
        <v/>
      </c>
      <c r="N466" s="30">
        <f>IF(A466="","",SUM(F466,G466,H466,I466,J466,K466,L466,M466))</f>
        <v/>
      </c>
      <c r="O466" s="30">
        <f>IF(E466="","",E466-N466)</f>
        <v/>
      </c>
      <c r="P466" s="31">
        <f>IF(E466=0,"",IF(E466="","",O466/E466))</f>
        <v/>
      </c>
      <c r="Q466" s="30">
        <f>IF(O466="","",O466*Inserimento!Q466)</f>
        <v/>
      </c>
      <c r="R466" s="30">
        <f>IF(1-Inserimento!J466=0,"",IF(N466="","",SUM(F466,H466,I466,J466,K466,L466,M466)/(1-Inserimento!J466)))</f>
        <v/>
      </c>
      <c r="S466" s="8">
        <f>IF(P466="","",IF(P466&gt;=Parametri!$C$29,"OK",IF(P466&gt;=Parametri!$C$30,"ATTENZIONE","CRITICO")))</f>
        <v/>
      </c>
      <c r="T466" s="32">
        <f>IF(Inserimento!T466="","",TODAY()-Inserimento!T466)</f>
        <v/>
      </c>
      <c r="U466" s="8">
        <f>IF(S466="","",IF(AND(S466="CRITICO",T466&gt;Parametri!$C$31),"RIORDINO",IF(T466&gt;Parametri!$C$31,"VERIFICA","")))</f>
        <v/>
      </c>
    </row>
    <row r="467" ht="18" customHeight="1">
      <c r="A467" s="13">
        <f>IF(Inserimento!A467="","",Inserimento!A467)</f>
        <v/>
      </c>
      <c r="B467" s="13">
        <f>IF(Inserimento!C467="","",Inserimento!C467)</f>
        <v/>
      </c>
      <c r="C467" s="13">
        <f>IF(Inserimento!D467="","",Inserimento!D467)</f>
        <v/>
      </c>
      <c r="D467" s="27">
        <f>IF(Inserimento!H467="","",Inserimento!H467)</f>
        <v/>
      </c>
      <c r="E467" s="27">
        <f>IF(Inserimento!H467="","",IF(Inserimento!I467="22%",Inserimento!H467/1.22,IF(Inserimento!I467="10%",Inserimento!H467/1.10,IF(Inserimento!I467="4%",Inserimento!H467/1.04,Inserimento!H467))))</f>
        <v/>
      </c>
      <c r="F467" s="27">
        <f>IF(Inserimento!G467="","",Inserimento!G467)</f>
        <v/>
      </c>
      <c r="G467" s="27">
        <f>IF(E467="","",E467*Inserimento!J467)</f>
        <v/>
      </c>
      <c r="H467" s="27">
        <f>IF(Inserimento!K467="","",Inserimento!K467)</f>
        <v/>
      </c>
      <c r="I467" s="27">
        <f>IF(Inserimento!L467="","",Inserimento!L467)</f>
        <v/>
      </c>
      <c r="J467" s="27">
        <f>IF(Inserimento!M467="","",Inserimento!M467)</f>
        <v/>
      </c>
      <c r="K467" s="27">
        <f>IF(Inserimento!N467="","",Inserimento!N467)</f>
        <v/>
      </c>
      <c r="L467" s="27">
        <f>IF(Inserimento!O467="","",Inserimento!O467)</f>
        <v/>
      </c>
      <c r="M467" s="27">
        <f>IF(Inserimento!P467="","",Inserimento!P467)</f>
        <v/>
      </c>
      <c r="N467" s="27">
        <f>IF(A467="","",SUM(F467,G467,H467,I467,J467,K467,L467,M467))</f>
        <v/>
      </c>
      <c r="O467" s="27">
        <f>IF(E467="","",E467-N467)</f>
        <v/>
      </c>
      <c r="P467" s="28">
        <f>IF(E467=0,"",IF(E467="","",O467/E467))</f>
        <v/>
      </c>
      <c r="Q467" s="27">
        <f>IF(O467="","",O467*Inserimento!Q467)</f>
        <v/>
      </c>
      <c r="R467" s="27">
        <f>IF(1-Inserimento!J467=0,"",IF(N467="","",SUM(F467,H467,I467,J467,K467,L467,M467)/(1-Inserimento!J467)))</f>
        <v/>
      </c>
      <c r="S467" s="13">
        <f>IF(P467="","",IF(P467&gt;=Parametri!$C$29,"OK",IF(P467&gt;=Parametri!$C$30,"ATTENZIONE","CRITICO")))</f>
        <v/>
      </c>
      <c r="T467" s="29">
        <f>IF(Inserimento!T467="","",TODAY()-Inserimento!T467)</f>
        <v/>
      </c>
      <c r="U467" s="13">
        <f>IF(S467="","",IF(AND(S467="CRITICO",T467&gt;Parametri!$C$31),"RIORDINO",IF(T467&gt;Parametri!$C$31,"VERIFICA","")))</f>
        <v/>
      </c>
    </row>
    <row r="468" ht="18" customHeight="1">
      <c r="A468" s="8">
        <f>IF(Inserimento!A468="","",Inserimento!A468)</f>
        <v/>
      </c>
      <c r="B468" s="8">
        <f>IF(Inserimento!C468="","",Inserimento!C468)</f>
        <v/>
      </c>
      <c r="C468" s="8">
        <f>IF(Inserimento!D468="","",Inserimento!D468)</f>
        <v/>
      </c>
      <c r="D468" s="30">
        <f>IF(Inserimento!H468="","",Inserimento!H468)</f>
        <v/>
      </c>
      <c r="E468" s="30">
        <f>IF(Inserimento!H468="","",IF(Inserimento!I468="22%",Inserimento!H468/1.22,IF(Inserimento!I468="10%",Inserimento!H468/1.10,IF(Inserimento!I468="4%",Inserimento!H468/1.04,Inserimento!H468))))</f>
        <v/>
      </c>
      <c r="F468" s="30">
        <f>IF(Inserimento!G468="","",Inserimento!G468)</f>
        <v/>
      </c>
      <c r="G468" s="30">
        <f>IF(E468="","",E468*Inserimento!J468)</f>
        <v/>
      </c>
      <c r="H468" s="30">
        <f>IF(Inserimento!K468="","",Inserimento!K468)</f>
        <v/>
      </c>
      <c r="I468" s="30">
        <f>IF(Inserimento!L468="","",Inserimento!L468)</f>
        <v/>
      </c>
      <c r="J468" s="30">
        <f>IF(Inserimento!M468="","",Inserimento!M468)</f>
        <v/>
      </c>
      <c r="K468" s="30">
        <f>IF(Inserimento!N468="","",Inserimento!N468)</f>
        <v/>
      </c>
      <c r="L468" s="30">
        <f>IF(Inserimento!O468="","",Inserimento!O468)</f>
        <v/>
      </c>
      <c r="M468" s="30">
        <f>IF(Inserimento!P468="","",Inserimento!P468)</f>
        <v/>
      </c>
      <c r="N468" s="30">
        <f>IF(A468="","",SUM(F468,G468,H468,I468,J468,K468,L468,M468))</f>
        <v/>
      </c>
      <c r="O468" s="30">
        <f>IF(E468="","",E468-N468)</f>
        <v/>
      </c>
      <c r="P468" s="31">
        <f>IF(E468=0,"",IF(E468="","",O468/E468))</f>
        <v/>
      </c>
      <c r="Q468" s="30">
        <f>IF(O468="","",O468*Inserimento!Q468)</f>
        <v/>
      </c>
      <c r="R468" s="30">
        <f>IF(1-Inserimento!J468=0,"",IF(N468="","",SUM(F468,H468,I468,J468,K468,L468,M468)/(1-Inserimento!J468)))</f>
        <v/>
      </c>
      <c r="S468" s="8">
        <f>IF(P468="","",IF(P468&gt;=Parametri!$C$29,"OK",IF(P468&gt;=Parametri!$C$30,"ATTENZIONE","CRITICO")))</f>
        <v/>
      </c>
      <c r="T468" s="32">
        <f>IF(Inserimento!T468="","",TODAY()-Inserimento!T468)</f>
        <v/>
      </c>
      <c r="U468" s="8">
        <f>IF(S468="","",IF(AND(S468="CRITICO",T468&gt;Parametri!$C$31),"RIORDINO",IF(T468&gt;Parametri!$C$31,"VERIFICA","")))</f>
        <v/>
      </c>
    </row>
    <row r="469" ht="18" customHeight="1">
      <c r="A469" s="13">
        <f>IF(Inserimento!A469="","",Inserimento!A469)</f>
        <v/>
      </c>
      <c r="B469" s="13">
        <f>IF(Inserimento!C469="","",Inserimento!C469)</f>
        <v/>
      </c>
      <c r="C469" s="13">
        <f>IF(Inserimento!D469="","",Inserimento!D469)</f>
        <v/>
      </c>
      <c r="D469" s="27">
        <f>IF(Inserimento!H469="","",Inserimento!H469)</f>
        <v/>
      </c>
      <c r="E469" s="27">
        <f>IF(Inserimento!H469="","",IF(Inserimento!I469="22%",Inserimento!H469/1.22,IF(Inserimento!I469="10%",Inserimento!H469/1.10,IF(Inserimento!I469="4%",Inserimento!H469/1.04,Inserimento!H469))))</f>
        <v/>
      </c>
      <c r="F469" s="27">
        <f>IF(Inserimento!G469="","",Inserimento!G469)</f>
        <v/>
      </c>
      <c r="G469" s="27">
        <f>IF(E469="","",E469*Inserimento!J469)</f>
        <v/>
      </c>
      <c r="H469" s="27">
        <f>IF(Inserimento!K469="","",Inserimento!K469)</f>
        <v/>
      </c>
      <c r="I469" s="27">
        <f>IF(Inserimento!L469="","",Inserimento!L469)</f>
        <v/>
      </c>
      <c r="J469" s="27">
        <f>IF(Inserimento!M469="","",Inserimento!M469)</f>
        <v/>
      </c>
      <c r="K469" s="27">
        <f>IF(Inserimento!N469="","",Inserimento!N469)</f>
        <v/>
      </c>
      <c r="L469" s="27">
        <f>IF(Inserimento!O469="","",Inserimento!O469)</f>
        <v/>
      </c>
      <c r="M469" s="27">
        <f>IF(Inserimento!P469="","",Inserimento!P469)</f>
        <v/>
      </c>
      <c r="N469" s="27">
        <f>IF(A469="","",SUM(F469,G469,H469,I469,J469,K469,L469,M469))</f>
        <v/>
      </c>
      <c r="O469" s="27">
        <f>IF(E469="","",E469-N469)</f>
        <v/>
      </c>
      <c r="P469" s="28">
        <f>IF(E469=0,"",IF(E469="","",O469/E469))</f>
        <v/>
      </c>
      <c r="Q469" s="27">
        <f>IF(O469="","",O469*Inserimento!Q469)</f>
        <v/>
      </c>
      <c r="R469" s="27">
        <f>IF(1-Inserimento!J469=0,"",IF(N469="","",SUM(F469,H469,I469,J469,K469,L469,M469)/(1-Inserimento!J469)))</f>
        <v/>
      </c>
      <c r="S469" s="13">
        <f>IF(P469="","",IF(P469&gt;=Parametri!$C$29,"OK",IF(P469&gt;=Parametri!$C$30,"ATTENZIONE","CRITICO")))</f>
        <v/>
      </c>
      <c r="T469" s="29">
        <f>IF(Inserimento!T469="","",TODAY()-Inserimento!T469)</f>
        <v/>
      </c>
      <c r="U469" s="13">
        <f>IF(S469="","",IF(AND(S469="CRITICO",T469&gt;Parametri!$C$31),"RIORDINO",IF(T469&gt;Parametri!$C$31,"VERIFICA","")))</f>
        <v/>
      </c>
    </row>
    <row r="470" ht="18" customHeight="1">
      <c r="A470" s="8">
        <f>IF(Inserimento!A470="","",Inserimento!A470)</f>
        <v/>
      </c>
      <c r="B470" s="8">
        <f>IF(Inserimento!C470="","",Inserimento!C470)</f>
        <v/>
      </c>
      <c r="C470" s="8">
        <f>IF(Inserimento!D470="","",Inserimento!D470)</f>
        <v/>
      </c>
      <c r="D470" s="30">
        <f>IF(Inserimento!H470="","",Inserimento!H470)</f>
        <v/>
      </c>
      <c r="E470" s="30">
        <f>IF(Inserimento!H470="","",IF(Inserimento!I470="22%",Inserimento!H470/1.22,IF(Inserimento!I470="10%",Inserimento!H470/1.10,IF(Inserimento!I470="4%",Inserimento!H470/1.04,Inserimento!H470))))</f>
        <v/>
      </c>
      <c r="F470" s="30">
        <f>IF(Inserimento!G470="","",Inserimento!G470)</f>
        <v/>
      </c>
      <c r="G470" s="30">
        <f>IF(E470="","",E470*Inserimento!J470)</f>
        <v/>
      </c>
      <c r="H470" s="30">
        <f>IF(Inserimento!K470="","",Inserimento!K470)</f>
        <v/>
      </c>
      <c r="I470" s="30">
        <f>IF(Inserimento!L470="","",Inserimento!L470)</f>
        <v/>
      </c>
      <c r="J470" s="30">
        <f>IF(Inserimento!M470="","",Inserimento!M470)</f>
        <v/>
      </c>
      <c r="K470" s="30">
        <f>IF(Inserimento!N470="","",Inserimento!N470)</f>
        <v/>
      </c>
      <c r="L470" s="30">
        <f>IF(Inserimento!O470="","",Inserimento!O470)</f>
        <v/>
      </c>
      <c r="M470" s="30">
        <f>IF(Inserimento!P470="","",Inserimento!P470)</f>
        <v/>
      </c>
      <c r="N470" s="30">
        <f>IF(A470="","",SUM(F470,G470,H470,I470,J470,K470,L470,M470))</f>
        <v/>
      </c>
      <c r="O470" s="30">
        <f>IF(E470="","",E470-N470)</f>
        <v/>
      </c>
      <c r="P470" s="31">
        <f>IF(E470=0,"",IF(E470="","",O470/E470))</f>
        <v/>
      </c>
      <c r="Q470" s="30">
        <f>IF(O470="","",O470*Inserimento!Q470)</f>
        <v/>
      </c>
      <c r="R470" s="30">
        <f>IF(1-Inserimento!J470=0,"",IF(N470="","",SUM(F470,H470,I470,J470,K470,L470,M470)/(1-Inserimento!J470)))</f>
        <v/>
      </c>
      <c r="S470" s="8">
        <f>IF(P470="","",IF(P470&gt;=Parametri!$C$29,"OK",IF(P470&gt;=Parametri!$C$30,"ATTENZIONE","CRITICO")))</f>
        <v/>
      </c>
      <c r="T470" s="32">
        <f>IF(Inserimento!T470="","",TODAY()-Inserimento!T470)</f>
        <v/>
      </c>
      <c r="U470" s="8">
        <f>IF(S470="","",IF(AND(S470="CRITICO",T470&gt;Parametri!$C$31),"RIORDINO",IF(T470&gt;Parametri!$C$31,"VERIFICA","")))</f>
        <v/>
      </c>
    </row>
    <row r="471" ht="18" customHeight="1">
      <c r="A471" s="13">
        <f>IF(Inserimento!A471="","",Inserimento!A471)</f>
        <v/>
      </c>
      <c r="B471" s="13">
        <f>IF(Inserimento!C471="","",Inserimento!C471)</f>
        <v/>
      </c>
      <c r="C471" s="13">
        <f>IF(Inserimento!D471="","",Inserimento!D471)</f>
        <v/>
      </c>
      <c r="D471" s="27">
        <f>IF(Inserimento!H471="","",Inserimento!H471)</f>
        <v/>
      </c>
      <c r="E471" s="27">
        <f>IF(Inserimento!H471="","",IF(Inserimento!I471="22%",Inserimento!H471/1.22,IF(Inserimento!I471="10%",Inserimento!H471/1.10,IF(Inserimento!I471="4%",Inserimento!H471/1.04,Inserimento!H471))))</f>
        <v/>
      </c>
      <c r="F471" s="27">
        <f>IF(Inserimento!G471="","",Inserimento!G471)</f>
        <v/>
      </c>
      <c r="G471" s="27">
        <f>IF(E471="","",E471*Inserimento!J471)</f>
        <v/>
      </c>
      <c r="H471" s="27">
        <f>IF(Inserimento!K471="","",Inserimento!K471)</f>
        <v/>
      </c>
      <c r="I471" s="27">
        <f>IF(Inserimento!L471="","",Inserimento!L471)</f>
        <v/>
      </c>
      <c r="J471" s="27">
        <f>IF(Inserimento!M471="","",Inserimento!M471)</f>
        <v/>
      </c>
      <c r="K471" s="27">
        <f>IF(Inserimento!N471="","",Inserimento!N471)</f>
        <v/>
      </c>
      <c r="L471" s="27">
        <f>IF(Inserimento!O471="","",Inserimento!O471)</f>
        <v/>
      </c>
      <c r="M471" s="27">
        <f>IF(Inserimento!P471="","",Inserimento!P471)</f>
        <v/>
      </c>
      <c r="N471" s="27">
        <f>IF(A471="","",SUM(F471,G471,H471,I471,J471,K471,L471,M471))</f>
        <v/>
      </c>
      <c r="O471" s="27">
        <f>IF(E471="","",E471-N471)</f>
        <v/>
      </c>
      <c r="P471" s="28">
        <f>IF(E471=0,"",IF(E471="","",O471/E471))</f>
        <v/>
      </c>
      <c r="Q471" s="27">
        <f>IF(O471="","",O471*Inserimento!Q471)</f>
        <v/>
      </c>
      <c r="R471" s="27">
        <f>IF(1-Inserimento!J471=0,"",IF(N471="","",SUM(F471,H471,I471,J471,K471,L471,M471)/(1-Inserimento!J471)))</f>
        <v/>
      </c>
      <c r="S471" s="13">
        <f>IF(P471="","",IF(P471&gt;=Parametri!$C$29,"OK",IF(P471&gt;=Parametri!$C$30,"ATTENZIONE","CRITICO")))</f>
        <v/>
      </c>
      <c r="T471" s="29">
        <f>IF(Inserimento!T471="","",TODAY()-Inserimento!T471)</f>
        <v/>
      </c>
      <c r="U471" s="13">
        <f>IF(S471="","",IF(AND(S471="CRITICO",T471&gt;Parametri!$C$31),"RIORDINO",IF(T471&gt;Parametri!$C$31,"VERIFICA","")))</f>
        <v/>
      </c>
    </row>
    <row r="472" ht="18" customHeight="1">
      <c r="A472" s="8">
        <f>IF(Inserimento!A472="","",Inserimento!A472)</f>
        <v/>
      </c>
      <c r="B472" s="8">
        <f>IF(Inserimento!C472="","",Inserimento!C472)</f>
        <v/>
      </c>
      <c r="C472" s="8">
        <f>IF(Inserimento!D472="","",Inserimento!D472)</f>
        <v/>
      </c>
      <c r="D472" s="30">
        <f>IF(Inserimento!H472="","",Inserimento!H472)</f>
        <v/>
      </c>
      <c r="E472" s="30">
        <f>IF(Inserimento!H472="","",IF(Inserimento!I472="22%",Inserimento!H472/1.22,IF(Inserimento!I472="10%",Inserimento!H472/1.10,IF(Inserimento!I472="4%",Inserimento!H472/1.04,Inserimento!H472))))</f>
        <v/>
      </c>
      <c r="F472" s="30">
        <f>IF(Inserimento!G472="","",Inserimento!G472)</f>
        <v/>
      </c>
      <c r="G472" s="30">
        <f>IF(E472="","",E472*Inserimento!J472)</f>
        <v/>
      </c>
      <c r="H472" s="30">
        <f>IF(Inserimento!K472="","",Inserimento!K472)</f>
        <v/>
      </c>
      <c r="I472" s="30">
        <f>IF(Inserimento!L472="","",Inserimento!L472)</f>
        <v/>
      </c>
      <c r="J472" s="30">
        <f>IF(Inserimento!M472="","",Inserimento!M472)</f>
        <v/>
      </c>
      <c r="K472" s="30">
        <f>IF(Inserimento!N472="","",Inserimento!N472)</f>
        <v/>
      </c>
      <c r="L472" s="30">
        <f>IF(Inserimento!O472="","",Inserimento!O472)</f>
        <v/>
      </c>
      <c r="M472" s="30">
        <f>IF(Inserimento!P472="","",Inserimento!P472)</f>
        <v/>
      </c>
      <c r="N472" s="30">
        <f>IF(A472="","",SUM(F472,G472,H472,I472,J472,K472,L472,M472))</f>
        <v/>
      </c>
      <c r="O472" s="30">
        <f>IF(E472="","",E472-N472)</f>
        <v/>
      </c>
      <c r="P472" s="31">
        <f>IF(E472=0,"",IF(E472="","",O472/E472))</f>
        <v/>
      </c>
      <c r="Q472" s="30">
        <f>IF(O472="","",O472*Inserimento!Q472)</f>
        <v/>
      </c>
      <c r="R472" s="30">
        <f>IF(1-Inserimento!J472=0,"",IF(N472="","",SUM(F472,H472,I472,J472,K472,L472,M472)/(1-Inserimento!J472)))</f>
        <v/>
      </c>
      <c r="S472" s="8">
        <f>IF(P472="","",IF(P472&gt;=Parametri!$C$29,"OK",IF(P472&gt;=Parametri!$C$30,"ATTENZIONE","CRITICO")))</f>
        <v/>
      </c>
      <c r="T472" s="32">
        <f>IF(Inserimento!T472="","",TODAY()-Inserimento!T472)</f>
        <v/>
      </c>
      <c r="U472" s="8">
        <f>IF(S472="","",IF(AND(S472="CRITICO",T472&gt;Parametri!$C$31),"RIORDINO",IF(T472&gt;Parametri!$C$31,"VERIFICA","")))</f>
        <v/>
      </c>
    </row>
    <row r="473" ht="18" customHeight="1">
      <c r="A473" s="13">
        <f>IF(Inserimento!A473="","",Inserimento!A473)</f>
        <v/>
      </c>
      <c r="B473" s="13">
        <f>IF(Inserimento!C473="","",Inserimento!C473)</f>
        <v/>
      </c>
      <c r="C473" s="13">
        <f>IF(Inserimento!D473="","",Inserimento!D473)</f>
        <v/>
      </c>
      <c r="D473" s="27">
        <f>IF(Inserimento!H473="","",Inserimento!H473)</f>
        <v/>
      </c>
      <c r="E473" s="27">
        <f>IF(Inserimento!H473="","",IF(Inserimento!I473="22%",Inserimento!H473/1.22,IF(Inserimento!I473="10%",Inserimento!H473/1.10,IF(Inserimento!I473="4%",Inserimento!H473/1.04,Inserimento!H473))))</f>
        <v/>
      </c>
      <c r="F473" s="27">
        <f>IF(Inserimento!G473="","",Inserimento!G473)</f>
        <v/>
      </c>
      <c r="G473" s="27">
        <f>IF(E473="","",E473*Inserimento!J473)</f>
        <v/>
      </c>
      <c r="H473" s="27">
        <f>IF(Inserimento!K473="","",Inserimento!K473)</f>
        <v/>
      </c>
      <c r="I473" s="27">
        <f>IF(Inserimento!L473="","",Inserimento!L473)</f>
        <v/>
      </c>
      <c r="J473" s="27">
        <f>IF(Inserimento!M473="","",Inserimento!M473)</f>
        <v/>
      </c>
      <c r="K473" s="27">
        <f>IF(Inserimento!N473="","",Inserimento!N473)</f>
        <v/>
      </c>
      <c r="L473" s="27">
        <f>IF(Inserimento!O473="","",Inserimento!O473)</f>
        <v/>
      </c>
      <c r="M473" s="27">
        <f>IF(Inserimento!P473="","",Inserimento!P473)</f>
        <v/>
      </c>
      <c r="N473" s="27">
        <f>IF(A473="","",SUM(F473,G473,H473,I473,J473,K473,L473,M473))</f>
        <v/>
      </c>
      <c r="O473" s="27">
        <f>IF(E473="","",E473-N473)</f>
        <v/>
      </c>
      <c r="P473" s="28">
        <f>IF(E473=0,"",IF(E473="","",O473/E473))</f>
        <v/>
      </c>
      <c r="Q473" s="27">
        <f>IF(O473="","",O473*Inserimento!Q473)</f>
        <v/>
      </c>
      <c r="R473" s="27">
        <f>IF(1-Inserimento!J473=0,"",IF(N473="","",SUM(F473,H473,I473,J473,K473,L473,M473)/(1-Inserimento!J473)))</f>
        <v/>
      </c>
      <c r="S473" s="13">
        <f>IF(P473="","",IF(P473&gt;=Parametri!$C$29,"OK",IF(P473&gt;=Parametri!$C$30,"ATTENZIONE","CRITICO")))</f>
        <v/>
      </c>
      <c r="T473" s="29">
        <f>IF(Inserimento!T473="","",TODAY()-Inserimento!T473)</f>
        <v/>
      </c>
      <c r="U473" s="13">
        <f>IF(S473="","",IF(AND(S473="CRITICO",T473&gt;Parametri!$C$31),"RIORDINO",IF(T473&gt;Parametri!$C$31,"VERIFICA","")))</f>
        <v/>
      </c>
    </row>
    <row r="474" ht="18" customHeight="1">
      <c r="A474" s="8">
        <f>IF(Inserimento!A474="","",Inserimento!A474)</f>
        <v/>
      </c>
      <c r="B474" s="8">
        <f>IF(Inserimento!C474="","",Inserimento!C474)</f>
        <v/>
      </c>
      <c r="C474" s="8">
        <f>IF(Inserimento!D474="","",Inserimento!D474)</f>
        <v/>
      </c>
      <c r="D474" s="30">
        <f>IF(Inserimento!H474="","",Inserimento!H474)</f>
        <v/>
      </c>
      <c r="E474" s="30">
        <f>IF(Inserimento!H474="","",IF(Inserimento!I474="22%",Inserimento!H474/1.22,IF(Inserimento!I474="10%",Inserimento!H474/1.10,IF(Inserimento!I474="4%",Inserimento!H474/1.04,Inserimento!H474))))</f>
        <v/>
      </c>
      <c r="F474" s="30">
        <f>IF(Inserimento!G474="","",Inserimento!G474)</f>
        <v/>
      </c>
      <c r="G474" s="30">
        <f>IF(E474="","",E474*Inserimento!J474)</f>
        <v/>
      </c>
      <c r="H474" s="30">
        <f>IF(Inserimento!K474="","",Inserimento!K474)</f>
        <v/>
      </c>
      <c r="I474" s="30">
        <f>IF(Inserimento!L474="","",Inserimento!L474)</f>
        <v/>
      </c>
      <c r="J474" s="30">
        <f>IF(Inserimento!M474="","",Inserimento!M474)</f>
        <v/>
      </c>
      <c r="K474" s="30">
        <f>IF(Inserimento!N474="","",Inserimento!N474)</f>
        <v/>
      </c>
      <c r="L474" s="30">
        <f>IF(Inserimento!O474="","",Inserimento!O474)</f>
        <v/>
      </c>
      <c r="M474" s="30">
        <f>IF(Inserimento!P474="","",Inserimento!P474)</f>
        <v/>
      </c>
      <c r="N474" s="30">
        <f>IF(A474="","",SUM(F474,G474,H474,I474,J474,K474,L474,M474))</f>
        <v/>
      </c>
      <c r="O474" s="30">
        <f>IF(E474="","",E474-N474)</f>
        <v/>
      </c>
      <c r="P474" s="31">
        <f>IF(E474=0,"",IF(E474="","",O474/E474))</f>
        <v/>
      </c>
      <c r="Q474" s="30">
        <f>IF(O474="","",O474*Inserimento!Q474)</f>
        <v/>
      </c>
      <c r="R474" s="30">
        <f>IF(1-Inserimento!J474=0,"",IF(N474="","",SUM(F474,H474,I474,J474,K474,L474,M474)/(1-Inserimento!J474)))</f>
        <v/>
      </c>
      <c r="S474" s="8">
        <f>IF(P474="","",IF(P474&gt;=Parametri!$C$29,"OK",IF(P474&gt;=Parametri!$C$30,"ATTENZIONE","CRITICO")))</f>
        <v/>
      </c>
      <c r="T474" s="32">
        <f>IF(Inserimento!T474="","",TODAY()-Inserimento!T474)</f>
        <v/>
      </c>
      <c r="U474" s="8">
        <f>IF(S474="","",IF(AND(S474="CRITICO",T474&gt;Parametri!$C$31),"RIORDINO",IF(T474&gt;Parametri!$C$31,"VERIFICA","")))</f>
        <v/>
      </c>
    </row>
    <row r="475" ht="18" customHeight="1">
      <c r="A475" s="13">
        <f>IF(Inserimento!A475="","",Inserimento!A475)</f>
        <v/>
      </c>
      <c r="B475" s="13">
        <f>IF(Inserimento!C475="","",Inserimento!C475)</f>
        <v/>
      </c>
      <c r="C475" s="13">
        <f>IF(Inserimento!D475="","",Inserimento!D475)</f>
        <v/>
      </c>
      <c r="D475" s="27">
        <f>IF(Inserimento!H475="","",Inserimento!H475)</f>
        <v/>
      </c>
      <c r="E475" s="27">
        <f>IF(Inserimento!H475="","",IF(Inserimento!I475="22%",Inserimento!H475/1.22,IF(Inserimento!I475="10%",Inserimento!H475/1.10,IF(Inserimento!I475="4%",Inserimento!H475/1.04,Inserimento!H475))))</f>
        <v/>
      </c>
      <c r="F475" s="27">
        <f>IF(Inserimento!G475="","",Inserimento!G475)</f>
        <v/>
      </c>
      <c r="G475" s="27">
        <f>IF(E475="","",E475*Inserimento!J475)</f>
        <v/>
      </c>
      <c r="H475" s="27">
        <f>IF(Inserimento!K475="","",Inserimento!K475)</f>
        <v/>
      </c>
      <c r="I475" s="27">
        <f>IF(Inserimento!L475="","",Inserimento!L475)</f>
        <v/>
      </c>
      <c r="J475" s="27">
        <f>IF(Inserimento!M475="","",Inserimento!M475)</f>
        <v/>
      </c>
      <c r="K475" s="27">
        <f>IF(Inserimento!N475="","",Inserimento!N475)</f>
        <v/>
      </c>
      <c r="L475" s="27">
        <f>IF(Inserimento!O475="","",Inserimento!O475)</f>
        <v/>
      </c>
      <c r="M475" s="27">
        <f>IF(Inserimento!P475="","",Inserimento!P475)</f>
        <v/>
      </c>
      <c r="N475" s="27">
        <f>IF(A475="","",SUM(F475,G475,H475,I475,J475,K475,L475,M475))</f>
        <v/>
      </c>
      <c r="O475" s="27">
        <f>IF(E475="","",E475-N475)</f>
        <v/>
      </c>
      <c r="P475" s="28">
        <f>IF(E475=0,"",IF(E475="","",O475/E475))</f>
        <v/>
      </c>
      <c r="Q475" s="27">
        <f>IF(O475="","",O475*Inserimento!Q475)</f>
        <v/>
      </c>
      <c r="R475" s="27">
        <f>IF(1-Inserimento!J475=0,"",IF(N475="","",SUM(F475,H475,I475,J475,K475,L475,M475)/(1-Inserimento!J475)))</f>
        <v/>
      </c>
      <c r="S475" s="13">
        <f>IF(P475="","",IF(P475&gt;=Parametri!$C$29,"OK",IF(P475&gt;=Parametri!$C$30,"ATTENZIONE","CRITICO")))</f>
        <v/>
      </c>
      <c r="T475" s="29">
        <f>IF(Inserimento!T475="","",TODAY()-Inserimento!T475)</f>
        <v/>
      </c>
      <c r="U475" s="13">
        <f>IF(S475="","",IF(AND(S475="CRITICO",T475&gt;Parametri!$C$31),"RIORDINO",IF(T475&gt;Parametri!$C$31,"VERIFICA","")))</f>
        <v/>
      </c>
    </row>
    <row r="476" ht="18" customHeight="1">
      <c r="A476" s="8">
        <f>IF(Inserimento!A476="","",Inserimento!A476)</f>
        <v/>
      </c>
      <c r="B476" s="8">
        <f>IF(Inserimento!C476="","",Inserimento!C476)</f>
        <v/>
      </c>
      <c r="C476" s="8">
        <f>IF(Inserimento!D476="","",Inserimento!D476)</f>
        <v/>
      </c>
      <c r="D476" s="30">
        <f>IF(Inserimento!H476="","",Inserimento!H476)</f>
        <v/>
      </c>
      <c r="E476" s="30">
        <f>IF(Inserimento!H476="","",IF(Inserimento!I476="22%",Inserimento!H476/1.22,IF(Inserimento!I476="10%",Inserimento!H476/1.10,IF(Inserimento!I476="4%",Inserimento!H476/1.04,Inserimento!H476))))</f>
        <v/>
      </c>
      <c r="F476" s="30">
        <f>IF(Inserimento!G476="","",Inserimento!G476)</f>
        <v/>
      </c>
      <c r="G476" s="30">
        <f>IF(E476="","",E476*Inserimento!J476)</f>
        <v/>
      </c>
      <c r="H476" s="30">
        <f>IF(Inserimento!K476="","",Inserimento!K476)</f>
        <v/>
      </c>
      <c r="I476" s="30">
        <f>IF(Inserimento!L476="","",Inserimento!L476)</f>
        <v/>
      </c>
      <c r="J476" s="30">
        <f>IF(Inserimento!M476="","",Inserimento!M476)</f>
        <v/>
      </c>
      <c r="K476" s="30">
        <f>IF(Inserimento!N476="","",Inserimento!N476)</f>
        <v/>
      </c>
      <c r="L476" s="30">
        <f>IF(Inserimento!O476="","",Inserimento!O476)</f>
        <v/>
      </c>
      <c r="M476" s="30">
        <f>IF(Inserimento!P476="","",Inserimento!P476)</f>
        <v/>
      </c>
      <c r="N476" s="30">
        <f>IF(A476="","",SUM(F476,G476,H476,I476,J476,K476,L476,M476))</f>
        <v/>
      </c>
      <c r="O476" s="30">
        <f>IF(E476="","",E476-N476)</f>
        <v/>
      </c>
      <c r="P476" s="31">
        <f>IF(E476=0,"",IF(E476="","",O476/E476))</f>
        <v/>
      </c>
      <c r="Q476" s="30">
        <f>IF(O476="","",O476*Inserimento!Q476)</f>
        <v/>
      </c>
      <c r="R476" s="30">
        <f>IF(1-Inserimento!J476=0,"",IF(N476="","",SUM(F476,H476,I476,J476,K476,L476,M476)/(1-Inserimento!J476)))</f>
        <v/>
      </c>
      <c r="S476" s="8">
        <f>IF(P476="","",IF(P476&gt;=Parametri!$C$29,"OK",IF(P476&gt;=Parametri!$C$30,"ATTENZIONE","CRITICO")))</f>
        <v/>
      </c>
      <c r="T476" s="32">
        <f>IF(Inserimento!T476="","",TODAY()-Inserimento!T476)</f>
        <v/>
      </c>
      <c r="U476" s="8">
        <f>IF(S476="","",IF(AND(S476="CRITICO",T476&gt;Parametri!$C$31),"RIORDINO",IF(T476&gt;Parametri!$C$31,"VERIFICA","")))</f>
        <v/>
      </c>
    </row>
    <row r="477" ht="18" customHeight="1">
      <c r="A477" s="13">
        <f>IF(Inserimento!A477="","",Inserimento!A477)</f>
        <v/>
      </c>
      <c r="B477" s="13">
        <f>IF(Inserimento!C477="","",Inserimento!C477)</f>
        <v/>
      </c>
      <c r="C477" s="13">
        <f>IF(Inserimento!D477="","",Inserimento!D477)</f>
        <v/>
      </c>
      <c r="D477" s="27">
        <f>IF(Inserimento!H477="","",Inserimento!H477)</f>
        <v/>
      </c>
      <c r="E477" s="27">
        <f>IF(Inserimento!H477="","",IF(Inserimento!I477="22%",Inserimento!H477/1.22,IF(Inserimento!I477="10%",Inserimento!H477/1.10,IF(Inserimento!I477="4%",Inserimento!H477/1.04,Inserimento!H477))))</f>
        <v/>
      </c>
      <c r="F477" s="27">
        <f>IF(Inserimento!G477="","",Inserimento!G477)</f>
        <v/>
      </c>
      <c r="G477" s="27">
        <f>IF(E477="","",E477*Inserimento!J477)</f>
        <v/>
      </c>
      <c r="H477" s="27">
        <f>IF(Inserimento!K477="","",Inserimento!K477)</f>
        <v/>
      </c>
      <c r="I477" s="27">
        <f>IF(Inserimento!L477="","",Inserimento!L477)</f>
        <v/>
      </c>
      <c r="J477" s="27">
        <f>IF(Inserimento!M477="","",Inserimento!M477)</f>
        <v/>
      </c>
      <c r="K477" s="27">
        <f>IF(Inserimento!N477="","",Inserimento!N477)</f>
        <v/>
      </c>
      <c r="L477" s="27">
        <f>IF(Inserimento!O477="","",Inserimento!O477)</f>
        <v/>
      </c>
      <c r="M477" s="27">
        <f>IF(Inserimento!P477="","",Inserimento!P477)</f>
        <v/>
      </c>
      <c r="N477" s="27">
        <f>IF(A477="","",SUM(F477,G477,H477,I477,J477,K477,L477,M477))</f>
        <v/>
      </c>
      <c r="O477" s="27">
        <f>IF(E477="","",E477-N477)</f>
        <v/>
      </c>
      <c r="P477" s="28">
        <f>IF(E477=0,"",IF(E477="","",O477/E477))</f>
        <v/>
      </c>
      <c r="Q477" s="27">
        <f>IF(O477="","",O477*Inserimento!Q477)</f>
        <v/>
      </c>
      <c r="R477" s="27">
        <f>IF(1-Inserimento!J477=0,"",IF(N477="","",SUM(F477,H477,I477,J477,K477,L477,M477)/(1-Inserimento!J477)))</f>
        <v/>
      </c>
      <c r="S477" s="13">
        <f>IF(P477="","",IF(P477&gt;=Parametri!$C$29,"OK",IF(P477&gt;=Parametri!$C$30,"ATTENZIONE","CRITICO")))</f>
        <v/>
      </c>
      <c r="T477" s="29">
        <f>IF(Inserimento!T477="","",TODAY()-Inserimento!T477)</f>
        <v/>
      </c>
      <c r="U477" s="13">
        <f>IF(S477="","",IF(AND(S477="CRITICO",T477&gt;Parametri!$C$31),"RIORDINO",IF(T477&gt;Parametri!$C$31,"VERIFICA","")))</f>
        <v/>
      </c>
    </row>
    <row r="478" ht="18" customHeight="1">
      <c r="A478" s="8">
        <f>IF(Inserimento!A478="","",Inserimento!A478)</f>
        <v/>
      </c>
      <c r="B478" s="8">
        <f>IF(Inserimento!C478="","",Inserimento!C478)</f>
        <v/>
      </c>
      <c r="C478" s="8">
        <f>IF(Inserimento!D478="","",Inserimento!D478)</f>
        <v/>
      </c>
      <c r="D478" s="30">
        <f>IF(Inserimento!H478="","",Inserimento!H478)</f>
        <v/>
      </c>
      <c r="E478" s="30">
        <f>IF(Inserimento!H478="","",IF(Inserimento!I478="22%",Inserimento!H478/1.22,IF(Inserimento!I478="10%",Inserimento!H478/1.10,IF(Inserimento!I478="4%",Inserimento!H478/1.04,Inserimento!H478))))</f>
        <v/>
      </c>
      <c r="F478" s="30">
        <f>IF(Inserimento!G478="","",Inserimento!G478)</f>
        <v/>
      </c>
      <c r="G478" s="30">
        <f>IF(E478="","",E478*Inserimento!J478)</f>
        <v/>
      </c>
      <c r="H478" s="30">
        <f>IF(Inserimento!K478="","",Inserimento!K478)</f>
        <v/>
      </c>
      <c r="I478" s="30">
        <f>IF(Inserimento!L478="","",Inserimento!L478)</f>
        <v/>
      </c>
      <c r="J478" s="30">
        <f>IF(Inserimento!M478="","",Inserimento!M478)</f>
        <v/>
      </c>
      <c r="K478" s="30">
        <f>IF(Inserimento!N478="","",Inserimento!N478)</f>
        <v/>
      </c>
      <c r="L478" s="30">
        <f>IF(Inserimento!O478="","",Inserimento!O478)</f>
        <v/>
      </c>
      <c r="M478" s="30">
        <f>IF(Inserimento!P478="","",Inserimento!P478)</f>
        <v/>
      </c>
      <c r="N478" s="30">
        <f>IF(A478="","",SUM(F478,G478,H478,I478,J478,K478,L478,M478))</f>
        <v/>
      </c>
      <c r="O478" s="30">
        <f>IF(E478="","",E478-N478)</f>
        <v/>
      </c>
      <c r="P478" s="31">
        <f>IF(E478=0,"",IF(E478="","",O478/E478))</f>
        <v/>
      </c>
      <c r="Q478" s="30">
        <f>IF(O478="","",O478*Inserimento!Q478)</f>
        <v/>
      </c>
      <c r="R478" s="30">
        <f>IF(1-Inserimento!J478=0,"",IF(N478="","",SUM(F478,H478,I478,J478,K478,L478,M478)/(1-Inserimento!J478)))</f>
        <v/>
      </c>
      <c r="S478" s="8">
        <f>IF(P478="","",IF(P478&gt;=Parametri!$C$29,"OK",IF(P478&gt;=Parametri!$C$30,"ATTENZIONE","CRITICO")))</f>
        <v/>
      </c>
      <c r="T478" s="32">
        <f>IF(Inserimento!T478="","",TODAY()-Inserimento!T478)</f>
        <v/>
      </c>
      <c r="U478" s="8">
        <f>IF(S478="","",IF(AND(S478="CRITICO",T478&gt;Parametri!$C$31),"RIORDINO",IF(T478&gt;Parametri!$C$31,"VERIFICA","")))</f>
        <v/>
      </c>
    </row>
    <row r="479" ht="18" customHeight="1">
      <c r="A479" s="13">
        <f>IF(Inserimento!A479="","",Inserimento!A479)</f>
        <v/>
      </c>
      <c r="B479" s="13">
        <f>IF(Inserimento!C479="","",Inserimento!C479)</f>
        <v/>
      </c>
      <c r="C479" s="13">
        <f>IF(Inserimento!D479="","",Inserimento!D479)</f>
        <v/>
      </c>
      <c r="D479" s="27">
        <f>IF(Inserimento!H479="","",Inserimento!H479)</f>
        <v/>
      </c>
      <c r="E479" s="27">
        <f>IF(Inserimento!H479="","",IF(Inserimento!I479="22%",Inserimento!H479/1.22,IF(Inserimento!I479="10%",Inserimento!H479/1.10,IF(Inserimento!I479="4%",Inserimento!H479/1.04,Inserimento!H479))))</f>
        <v/>
      </c>
      <c r="F479" s="27">
        <f>IF(Inserimento!G479="","",Inserimento!G479)</f>
        <v/>
      </c>
      <c r="G479" s="27">
        <f>IF(E479="","",E479*Inserimento!J479)</f>
        <v/>
      </c>
      <c r="H479" s="27">
        <f>IF(Inserimento!K479="","",Inserimento!K479)</f>
        <v/>
      </c>
      <c r="I479" s="27">
        <f>IF(Inserimento!L479="","",Inserimento!L479)</f>
        <v/>
      </c>
      <c r="J479" s="27">
        <f>IF(Inserimento!M479="","",Inserimento!M479)</f>
        <v/>
      </c>
      <c r="K479" s="27">
        <f>IF(Inserimento!N479="","",Inserimento!N479)</f>
        <v/>
      </c>
      <c r="L479" s="27">
        <f>IF(Inserimento!O479="","",Inserimento!O479)</f>
        <v/>
      </c>
      <c r="M479" s="27">
        <f>IF(Inserimento!P479="","",Inserimento!P479)</f>
        <v/>
      </c>
      <c r="N479" s="27">
        <f>IF(A479="","",SUM(F479,G479,H479,I479,J479,K479,L479,M479))</f>
        <v/>
      </c>
      <c r="O479" s="27">
        <f>IF(E479="","",E479-N479)</f>
        <v/>
      </c>
      <c r="P479" s="28">
        <f>IF(E479=0,"",IF(E479="","",O479/E479))</f>
        <v/>
      </c>
      <c r="Q479" s="27">
        <f>IF(O479="","",O479*Inserimento!Q479)</f>
        <v/>
      </c>
      <c r="R479" s="27">
        <f>IF(1-Inserimento!J479=0,"",IF(N479="","",SUM(F479,H479,I479,J479,K479,L479,M479)/(1-Inserimento!J479)))</f>
        <v/>
      </c>
      <c r="S479" s="13">
        <f>IF(P479="","",IF(P479&gt;=Parametri!$C$29,"OK",IF(P479&gt;=Parametri!$C$30,"ATTENZIONE","CRITICO")))</f>
        <v/>
      </c>
      <c r="T479" s="29">
        <f>IF(Inserimento!T479="","",TODAY()-Inserimento!T479)</f>
        <v/>
      </c>
      <c r="U479" s="13">
        <f>IF(S479="","",IF(AND(S479="CRITICO",T479&gt;Parametri!$C$31),"RIORDINO",IF(T479&gt;Parametri!$C$31,"VERIFICA","")))</f>
        <v/>
      </c>
    </row>
    <row r="480" ht="18" customHeight="1">
      <c r="A480" s="8">
        <f>IF(Inserimento!A480="","",Inserimento!A480)</f>
        <v/>
      </c>
      <c r="B480" s="8">
        <f>IF(Inserimento!C480="","",Inserimento!C480)</f>
        <v/>
      </c>
      <c r="C480" s="8">
        <f>IF(Inserimento!D480="","",Inserimento!D480)</f>
        <v/>
      </c>
      <c r="D480" s="30">
        <f>IF(Inserimento!H480="","",Inserimento!H480)</f>
        <v/>
      </c>
      <c r="E480" s="30">
        <f>IF(Inserimento!H480="","",IF(Inserimento!I480="22%",Inserimento!H480/1.22,IF(Inserimento!I480="10%",Inserimento!H480/1.10,IF(Inserimento!I480="4%",Inserimento!H480/1.04,Inserimento!H480))))</f>
        <v/>
      </c>
      <c r="F480" s="30">
        <f>IF(Inserimento!G480="","",Inserimento!G480)</f>
        <v/>
      </c>
      <c r="G480" s="30">
        <f>IF(E480="","",E480*Inserimento!J480)</f>
        <v/>
      </c>
      <c r="H480" s="30">
        <f>IF(Inserimento!K480="","",Inserimento!K480)</f>
        <v/>
      </c>
      <c r="I480" s="30">
        <f>IF(Inserimento!L480="","",Inserimento!L480)</f>
        <v/>
      </c>
      <c r="J480" s="30">
        <f>IF(Inserimento!M480="","",Inserimento!M480)</f>
        <v/>
      </c>
      <c r="K480" s="30">
        <f>IF(Inserimento!N480="","",Inserimento!N480)</f>
        <v/>
      </c>
      <c r="L480" s="30">
        <f>IF(Inserimento!O480="","",Inserimento!O480)</f>
        <v/>
      </c>
      <c r="M480" s="30">
        <f>IF(Inserimento!P480="","",Inserimento!P480)</f>
        <v/>
      </c>
      <c r="N480" s="30">
        <f>IF(A480="","",SUM(F480,G480,H480,I480,J480,K480,L480,M480))</f>
        <v/>
      </c>
      <c r="O480" s="30">
        <f>IF(E480="","",E480-N480)</f>
        <v/>
      </c>
      <c r="P480" s="31">
        <f>IF(E480=0,"",IF(E480="","",O480/E480))</f>
        <v/>
      </c>
      <c r="Q480" s="30">
        <f>IF(O480="","",O480*Inserimento!Q480)</f>
        <v/>
      </c>
      <c r="R480" s="30">
        <f>IF(1-Inserimento!J480=0,"",IF(N480="","",SUM(F480,H480,I480,J480,K480,L480,M480)/(1-Inserimento!J480)))</f>
        <v/>
      </c>
      <c r="S480" s="8">
        <f>IF(P480="","",IF(P480&gt;=Parametri!$C$29,"OK",IF(P480&gt;=Parametri!$C$30,"ATTENZIONE","CRITICO")))</f>
        <v/>
      </c>
      <c r="T480" s="32">
        <f>IF(Inserimento!T480="","",TODAY()-Inserimento!T480)</f>
        <v/>
      </c>
      <c r="U480" s="8">
        <f>IF(S480="","",IF(AND(S480="CRITICO",T480&gt;Parametri!$C$31),"RIORDINO",IF(T480&gt;Parametri!$C$31,"VERIFICA","")))</f>
        <v/>
      </c>
    </row>
    <row r="481" ht="18" customHeight="1">
      <c r="A481" s="13">
        <f>IF(Inserimento!A481="","",Inserimento!A481)</f>
        <v/>
      </c>
      <c r="B481" s="13">
        <f>IF(Inserimento!C481="","",Inserimento!C481)</f>
        <v/>
      </c>
      <c r="C481" s="13">
        <f>IF(Inserimento!D481="","",Inserimento!D481)</f>
        <v/>
      </c>
      <c r="D481" s="27">
        <f>IF(Inserimento!H481="","",Inserimento!H481)</f>
        <v/>
      </c>
      <c r="E481" s="27">
        <f>IF(Inserimento!H481="","",IF(Inserimento!I481="22%",Inserimento!H481/1.22,IF(Inserimento!I481="10%",Inserimento!H481/1.10,IF(Inserimento!I481="4%",Inserimento!H481/1.04,Inserimento!H481))))</f>
        <v/>
      </c>
      <c r="F481" s="27">
        <f>IF(Inserimento!G481="","",Inserimento!G481)</f>
        <v/>
      </c>
      <c r="G481" s="27">
        <f>IF(E481="","",E481*Inserimento!J481)</f>
        <v/>
      </c>
      <c r="H481" s="27">
        <f>IF(Inserimento!K481="","",Inserimento!K481)</f>
        <v/>
      </c>
      <c r="I481" s="27">
        <f>IF(Inserimento!L481="","",Inserimento!L481)</f>
        <v/>
      </c>
      <c r="J481" s="27">
        <f>IF(Inserimento!M481="","",Inserimento!M481)</f>
        <v/>
      </c>
      <c r="K481" s="27">
        <f>IF(Inserimento!N481="","",Inserimento!N481)</f>
        <v/>
      </c>
      <c r="L481" s="27">
        <f>IF(Inserimento!O481="","",Inserimento!O481)</f>
        <v/>
      </c>
      <c r="M481" s="27">
        <f>IF(Inserimento!P481="","",Inserimento!P481)</f>
        <v/>
      </c>
      <c r="N481" s="27">
        <f>IF(A481="","",SUM(F481,G481,H481,I481,J481,K481,L481,M481))</f>
        <v/>
      </c>
      <c r="O481" s="27">
        <f>IF(E481="","",E481-N481)</f>
        <v/>
      </c>
      <c r="P481" s="28">
        <f>IF(E481=0,"",IF(E481="","",O481/E481))</f>
        <v/>
      </c>
      <c r="Q481" s="27">
        <f>IF(O481="","",O481*Inserimento!Q481)</f>
        <v/>
      </c>
      <c r="R481" s="27">
        <f>IF(1-Inserimento!J481=0,"",IF(N481="","",SUM(F481,H481,I481,J481,K481,L481,M481)/(1-Inserimento!J481)))</f>
        <v/>
      </c>
      <c r="S481" s="13">
        <f>IF(P481="","",IF(P481&gt;=Parametri!$C$29,"OK",IF(P481&gt;=Parametri!$C$30,"ATTENZIONE","CRITICO")))</f>
        <v/>
      </c>
      <c r="T481" s="29">
        <f>IF(Inserimento!T481="","",TODAY()-Inserimento!T481)</f>
        <v/>
      </c>
      <c r="U481" s="13">
        <f>IF(S481="","",IF(AND(S481="CRITICO",T481&gt;Parametri!$C$31),"RIORDINO",IF(T481&gt;Parametri!$C$31,"VERIFICA","")))</f>
        <v/>
      </c>
    </row>
    <row r="482" ht="18" customHeight="1">
      <c r="A482" s="8">
        <f>IF(Inserimento!A482="","",Inserimento!A482)</f>
        <v/>
      </c>
      <c r="B482" s="8">
        <f>IF(Inserimento!C482="","",Inserimento!C482)</f>
        <v/>
      </c>
      <c r="C482" s="8">
        <f>IF(Inserimento!D482="","",Inserimento!D482)</f>
        <v/>
      </c>
      <c r="D482" s="30">
        <f>IF(Inserimento!H482="","",Inserimento!H482)</f>
        <v/>
      </c>
      <c r="E482" s="30">
        <f>IF(Inserimento!H482="","",IF(Inserimento!I482="22%",Inserimento!H482/1.22,IF(Inserimento!I482="10%",Inserimento!H482/1.10,IF(Inserimento!I482="4%",Inserimento!H482/1.04,Inserimento!H482))))</f>
        <v/>
      </c>
      <c r="F482" s="30">
        <f>IF(Inserimento!G482="","",Inserimento!G482)</f>
        <v/>
      </c>
      <c r="G482" s="30">
        <f>IF(E482="","",E482*Inserimento!J482)</f>
        <v/>
      </c>
      <c r="H482" s="30">
        <f>IF(Inserimento!K482="","",Inserimento!K482)</f>
        <v/>
      </c>
      <c r="I482" s="30">
        <f>IF(Inserimento!L482="","",Inserimento!L482)</f>
        <v/>
      </c>
      <c r="J482" s="30">
        <f>IF(Inserimento!M482="","",Inserimento!M482)</f>
        <v/>
      </c>
      <c r="K482" s="30">
        <f>IF(Inserimento!N482="","",Inserimento!N482)</f>
        <v/>
      </c>
      <c r="L482" s="30">
        <f>IF(Inserimento!O482="","",Inserimento!O482)</f>
        <v/>
      </c>
      <c r="M482" s="30">
        <f>IF(Inserimento!P482="","",Inserimento!P482)</f>
        <v/>
      </c>
      <c r="N482" s="30">
        <f>IF(A482="","",SUM(F482,G482,H482,I482,J482,K482,L482,M482))</f>
        <v/>
      </c>
      <c r="O482" s="30">
        <f>IF(E482="","",E482-N482)</f>
        <v/>
      </c>
      <c r="P482" s="31">
        <f>IF(E482=0,"",IF(E482="","",O482/E482))</f>
        <v/>
      </c>
      <c r="Q482" s="30">
        <f>IF(O482="","",O482*Inserimento!Q482)</f>
        <v/>
      </c>
      <c r="R482" s="30">
        <f>IF(1-Inserimento!J482=0,"",IF(N482="","",SUM(F482,H482,I482,J482,K482,L482,M482)/(1-Inserimento!J482)))</f>
        <v/>
      </c>
      <c r="S482" s="8">
        <f>IF(P482="","",IF(P482&gt;=Parametri!$C$29,"OK",IF(P482&gt;=Parametri!$C$30,"ATTENZIONE","CRITICO")))</f>
        <v/>
      </c>
      <c r="T482" s="32">
        <f>IF(Inserimento!T482="","",TODAY()-Inserimento!T482)</f>
        <v/>
      </c>
      <c r="U482" s="8">
        <f>IF(S482="","",IF(AND(S482="CRITICO",T482&gt;Parametri!$C$31),"RIORDINO",IF(T482&gt;Parametri!$C$31,"VERIFICA","")))</f>
        <v/>
      </c>
    </row>
    <row r="483" ht="18" customHeight="1">
      <c r="A483" s="13">
        <f>IF(Inserimento!A483="","",Inserimento!A483)</f>
        <v/>
      </c>
      <c r="B483" s="13">
        <f>IF(Inserimento!C483="","",Inserimento!C483)</f>
        <v/>
      </c>
      <c r="C483" s="13">
        <f>IF(Inserimento!D483="","",Inserimento!D483)</f>
        <v/>
      </c>
      <c r="D483" s="27">
        <f>IF(Inserimento!H483="","",Inserimento!H483)</f>
        <v/>
      </c>
      <c r="E483" s="27">
        <f>IF(Inserimento!H483="","",IF(Inserimento!I483="22%",Inserimento!H483/1.22,IF(Inserimento!I483="10%",Inserimento!H483/1.10,IF(Inserimento!I483="4%",Inserimento!H483/1.04,Inserimento!H483))))</f>
        <v/>
      </c>
      <c r="F483" s="27">
        <f>IF(Inserimento!G483="","",Inserimento!G483)</f>
        <v/>
      </c>
      <c r="G483" s="27">
        <f>IF(E483="","",E483*Inserimento!J483)</f>
        <v/>
      </c>
      <c r="H483" s="27">
        <f>IF(Inserimento!K483="","",Inserimento!K483)</f>
        <v/>
      </c>
      <c r="I483" s="27">
        <f>IF(Inserimento!L483="","",Inserimento!L483)</f>
        <v/>
      </c>
      <c r="J483" s="27">
        <f>IF(Inserimento!M483="","",Inserimento!M483)</f>
        <v/>
      </c>
      <c r="K483" s="27">
        <f>IF(Inserimento!N483="","",Inserimento!N483)</f>
        <v/>
      </c>
      <c r="L483" s="27">
        <f>IF(Inserimento!O483="","",Inserimento!O483)</f>
        <v/>
      </c>
      <c r="M483" s="27">
        <f>IF(Inserimento!P483="","",Inserimento!P483)</f>
        <v/>
      </c>
      <c r="N483" s="27">
        <f>IF(A483="","",SUM(F483,G483,H483,I483,J483,K483,L483,M483))</f>
        <v/>
      </c>
      <c r="O483" s="27">
        <f>IF(E483="","",E483-N483)</f>
        <v/>
      </c>
      <c r="P483" s="28">
        <f>IF(E483=0,"",IF(E483="","",O483/E483))</f>
        <v/>
      </c>
      <c r="Q483" s="27">
        <f>IF(O483="","",O483*Inserimento!Q483)</f>
        <v/>
      </c>
      <c r="R483" s="27">
        <f>IF(1-Inserimento!J483=0,"",IF(N483="","",SUM(F483,H483,I483,J483,K483,L483,M483)/(1-Inserimento!J483)))</f>
        <v/>
      </c>
      <c r="S483" s="13">
        <f>IF(P483="","",IF(P483&gt;=Parametri!$C$29,"OK",IF(P483&gt;=Parametri!$C$30,"ATTENZIONE","CRITICO")))</f>
        <v/>
      </c>
      <c r="T483" s="29">
        <f>IF(Inserimento!T483="","",TODAY()-Inserimento!T483)</f>
        <v/>
      </c>
      <c r="U483" s="13">
        <f>IF(S483="","",IF(AND(S483="CRITICO",T483&gt;Parametri!$C$31),"RIORDINO",IF(T483&gt;Parametri!$C$31,"VERIFICA","")))</f>
        <v/>
      </c>
    </row>
    <row r="484" ht="18" customHeight="1">
      <c r="A484" s="8">
        <f>IF(Inserimento!A484="","",Inserimento!A484)</f>
        <v/>
      </c>
      <c r="B484" s="8">
        <f>IF(Inserimento!C484="","",Inserimento!C484)</f>
        <v/>
      </c>
      <c r="C484" s="8">
        <f>IF(Inserimento!D484="","",Inserimento!D484)</f>
        <v/>
      </c>
      <c r="D484" s="30">
        <f>IF(Inserimento!H484="","",Inserimento!H484)</f>
        <v/>
      </c>
      <c r="E484" s="30">
        <f>IF(Inserimento!H484="","",IF(Inserimento!I484="22%",Inserimento!H484/1.22,IF(Inserimento!I484="10%",Inserimento!H484/1.10,IF(Inserimento!I484="4%",Inserimento!H484/1.04,Inserimento!H484))))</f>
        <v/>
      </c>
      <c r="F484" s="30">
        <f>IF(Inserimento!G484="","",Inserimento!G484)</f>
        <v/>
      </c>
      <c r="G484" s="30">
        <f>IF(E484="","",E484*Inserimento!J484)</f>
        <v/>
      </c>
      <c r="H484" s="30">
        <f>IF(Inserimento!K484="","",Inserimento!K484)</f>
        <v/>
      </c>
      <c r="I484" s="30">
        <f>IF(Inserimento!L484="","",Inserimento!L484)</f>
        <v/>
      </c>
      <c r="J484" s="30">
        <f>IF(Inserimento!M484="","",Inserimento!M484)</f>
        <v/>
      </c>
      <c r="K484" s="30">
        <f>IF(Inserimento!N484="","",Inserimento!N484)</f>
        <v/>
      </c>
      <c r="L484" s="30">
        <f>IF(Inserimento!O484="","",Inserimento!O484)</f>
        <v/>
      </c>
      <c r="M484" s="30">
        <f>IF(Inserimento!P484="","",Inserimento!P484)</f>
        <v/>
      </c>
      <c r="N484" s="30">
        <f>IF(A484="","",SUM(F484,G484,H484,I484,J484,K484,L484,M484))</f>
        <v/>
      </c>
      <c r="O484" s="30">
        <f>IF(E484="","",E484-N484)</f>
        <v/>
      </c>
      <c r="P484" s="31">
        <f>IF(E484=0,"",IF(E484="","",O484/E484))</f>
        <v/>
      </c>
      <c r="Q484" s="30">
        <f>IF(O484="","",O484*Inserimento!Q484)</f>
        <v/>
      </c>
      <c r="R484" s="30">
        <f>IF(1-Inserimento!J484=0,"",IF(N484="","",SUM(F484,H484,I484,J484,K484,L484,M484)/(1-Inserimento!J484)))</f>
        <v/>
      </c>
      <c r="S484" s="8">
        <f>IF(P484="","",IF(P484&gt;=Parametri!$C$29,"OK",IF(P484&gt;=Parametri!$C$30,"ATTENZIONE","CRITICO")))</f>
        <v/>
      </c>
      <c r="T484" s="32">
        <f>IF(Inserimento!T484="","",TODAY()-Inserimento!T484)</f>
        <v/>
      </c>
      <c r="U484" s="8">
        <f>IF(S484="","",IF(AND(S484="CRITICO",T484&gt;Parametri!$C$31),"RIORDINO",IF(T484&gt;Parametri!$C$31,"VERIFICA","")))</f>
        <v/>
      </c>
    </row>
    <row r="485" ht="18" customHeight="1">
      <c r="A485" s="13">
        <f>IF(Inserimento!A485="","",Inserimento!A485)</f>
        <v/>
      </c>
      <c r="B485" s="13">
        <f>IF(Inserimento!C485="","",Inserimento!C485)</f>
        <v/>
      </c>
      <c r="C485" s="13">
        <f>IF(Inserimento!D485="","",Inserimento!D485)</f>
        <v/>
      </c>
      <c r="D485" s="27">
        <f>IF(Inserimento!H485="","",Inserimento!H485)</f>
        <v/>
      </c>
      <c r="E485" s="27">
        <f>IF(Inserimento!H485="","",IF(Inserimento!I485="22%",Inserimento!H485/1.22,IF(Inserimento!I485="10%",Inserimento!H485/1.10,IF(Inserimento!I485="4%",Inserimento!H485/1.04,Inserimento!H485))))</f>
        <v/>
      </c>
      <c r="F485" s="27">
        <f>IF(Inserimento!G485="","",Inserimento!G485)</f>
        <v/>
      </c>
      <c r="G485" s="27">
        <f>IF(E485="","",E485*Inserimento!J485)</f>
        <v/>
      </c>
      <c r="H485" s="27">
        <f>IF(Inserimento!K485="","",Inserimento!K485)</f>
        <v/>
      </c>
      <c r="I485" s="27">
        <f>IF(Inserimento!L485="","",Inserimento!L485)</f>
        <v/>
      </c>
      <c r="J485" s="27">
        <f>IF(Inserimento!M485="","",Inserimento!M485)</f>
        <v/>
      </c>
      <c r="K485" s="27">
        <f>IF(Inserimento!N485="","",Inserimento!N485)</f>
        <v/>
      </c>
      <c r="L485" s="27">
        <f>IF(Inserimento!O485="","",Inserimento!O485)</f>
        <v/>
      </c>
      <c r="M485" s="27">
        <f>IF(Inserimento!P485="","",Inserimento!P485)</f>
        <v/>
      </c>
      <c r="N485" s="27">
        <f>IF(A485="","",SUM(F485,G485,H485,I485,J485,K485,L485,M485))</f>
        <v/>
      </c>
      <c r="O485" s="27">
        <f>IF(E485="","",E485-N485)</f>
        <v/>
      </c>
      <c r="P485" s="28">
        <f>IF(E485=0,"",IF(E485="","",O485/E485))</f>
        <v/>
      </c>
      <c r="Q485" s="27">
        <f>IF(O485="","",O485*Inserimento!Q485)</f>
        <v/>
      </c>
      <c r="R485" s="27">
        <f>IF(1-Inserimento!J485=0,"",IF(N485="","",SUM(F485,H485,I485,J485,K485,L485,M485)/(1-Inserimento!J485)))</f>
        <v/>
      </c>
      <c r="S485" s="13">
        <f>IF(P485="","",IF(P485&gt;=Parametri!$C$29,"OK",IF(P485&gt;=Parametri!$C$30,"ATTENZIONE","CRITICO")))</f>
        <v/>
      </c>
      <c r="T485" s="29">
        <f>IF(Inserimento!T485="","",TODAY()-Inserimento!T485)</f>
        <v/>
      </c>
      <c r="U485" s="13">
        <f>IF(S485="","",IF(AND(S485="CRITICO",T485&gt;Parametri!$C$31),"RIORDINO",IF(T485&gt;Parametri!$C$31,"VERIFICA","")))</f>
        <v/>
      </c>
    </row>
    <row r="486" ht="18" customHeight="1">
      <c r="A486" s="8">
        <f>IF(Inserimento!A486="","",Inserimento!A486)</f>
        <v/>
      </c>
      <c r="B486" s="8">
        <f>IF(Inserimento!C486="","",Inserimento!C486)</f>
        <v/>
      </c>
      <c r="C486" s="8">
        <f>IF(Inserimento!D486="","",Inserimento!D486)</f>
        <v/>
      </c>
      <c r="D486" s="30">
        <f>IF(Inserimento!H486="","",Inserimento!H486)</f>
        <v/>
      </c>
      <c r="E486" s="30">
        <f>IF(Inserimento!H486="","",IF(Inserimento!I486="22%",Inserimento!H486/1.22,IF(Inserimento!I486="10%",Inserimento!H486/1.10,IF(Inserimento!I486="4%",Inserimento!H486/1.04,Inserimento!H486))))</f>
        <v/>
      </c>
      <c r="F486" s="30">
        <f>IF(Inserimento!G486="","",Inserimento!G486)</f>
        <v/>
      </c>
      <c r="G486" s="30">
        <f>IF(E486="","",E486*Inserimento!J486)</f>
        <v/>
      </c>
      <c r="H486" s="30">
        <f>IF(Inserimento!K486="","",Inserimento!K486)</f>
        <v/>
      </c>
      <c r="I486" s="30">
        <f>IF(Inserimento!L486="","",Inserimento!L486)</f>
        <v/>
      </c>
      <c r="J486" s="30">
        <f>IF(Inserimento!M486="","",Inserimento!M486)</f>
        <v/>
      </c>
      <c r="K486" s="30">
        <f>IF(Inserimento!N486="","",Inserimento!N486)</f>
        <v/>
      </c>
      <c r="L486" s="30">
        <f>IF(Inserimento!O486="","",Inserimento!O486)</f>
        <v/>
      </c>
      <c r="M486" s="30">
        <f>IF(Inserimento!P486="","",Inserimento!P486)</f>
        <v/>
      </c>
      <c r="N486" s="30">
        <f>IF(A486="","",SUM(F486,G486,H486,I486,J486,K486,L486,M486))</f>
        <v/>
      </c>
      <c r="O486" s="30">
        <f>IF(E486="","",E486-N486)</f>
        <v/>
      </c>
      <c r="P486" s="31">
        <f>IF(E486=0,"",IF(E486="","",O486/E486))</f>
        <v/>
      </c>
      <c r="Q486" s="30">
        <f>IF(O486="","",O486*Inserimento!Q486)</f>
        <v/>
      </c>
      <c r="R486" s="30">
        <f>IF(1-Inserimento!J486=0,"",IF(N486="","",SUM(F486,H486,I486,J486,K486,L486,M486)/(1-Inserimento!J486)))</f>
        <v/>
      </c>
      <c r="S486" s="8">
        <f>IF(P486="","",IF(P486&gt;=Parametri!$C$29,"OK",IF(P486&gt;=Parametri!$C$30,"ATTENZIONE","CRITICO")))</f>
        <v/>
      </c>
      <c r="T486" s="32">
        <f>IF(Inserimento!T486="","",TODAY()-Inserimento!T486)</f>
        <v/>
      </c>
      <c r="U486" s="8">
        <f>IF(S486="","",IF(AND(S486="CRITICO",T486&gt;Parametri!$C$31),"RIORDINO",IF(T486&gt;Parametri!$C$31,"VERIFICA","")))</f>
        <v/>
      </c>
    </row>
    <row r="487" ht="18" customHeight="1">
      <c r="A487" s="13">
        <f>IF(Inserimento!A487="","",Inserimento!A487)</f>
        <v/>
      </c>
      <c r="B487" s="13">
        <f>IF(Inserimento!C487="","",Inserimento!C487)</f>
        <v/>
      </c>
      <c r="C487" s="13">
        <f>IF(Inserimento!D487="","",Inserimento!D487)</f>
        <v/>
      </c>
      <c r="D487" s="27">
        <f>IF(Inserimento!H487="","",Inserimento!H487)</f>
        <v/>
      </c>
      <c r="E487" s="27">
        <f>IF(Inserimento!H487="","",IF(Inserimento!I487="22%",Inserimento!H487/1.22,IF(Inserimento!I487="10%",Inserimento!H487/1.10,IF(Inserimento!I487="4%",Inserimento!H487/1.04,Inserimento!H487))))</f>
        <v/>
      </c>
      <c r="F487" s="27">
        <f>IF(Inserimento!G487="","",Inserimento!G487)</f>
        <v/>
      </c>
      <c r="G487" s="27">
        <f>IF(E487="","",E487*Inserimento!J487)</f>
        <v/>
      </c>
      <c r="H487" s="27">
        <f>IF(Inserimento!K487="","",Inserimento!K487)</f>
        <v/>
      </c>
      <c r="I487" s="27">
        <f>IF(Inserimento!L487="","",Inserimento!L487)</f>
        <v/>
      </c>
      <c r="J487" s="27">
        <f>IF(Inserimento!M487="","",Inserimento!M487)</f>
        <v/>
      </c>
      <c r="K487" s="27">
        <f>IF(Inserimento!N487="","",Inserimento!N487)</f>
        <v/>
      </c>
      <c r="L487" s="27">
        <f>IF(Inserimento!O487="","",Inserimento!O487)</f>
        <v/>
      </c>
      <c r="M487" s="27">
        <f>IF(Inserimento!P487="","",Inserimento!P487)</f>
        <v/>
      </c>
      <c r="N487" s="27">
        <f>IF(A487="","",SUM(F487,G487,H487,I487,J487,K487,L487,M487))</f>
        <v/>
      </c>
      <c r="O487" s="27">
        <f>IF(E487="","",E487-N487)</f>
        <v/>
      </c>
      <c r="P487" s="28">
        <f>IF(E487=0,"",IF(E487="","",O487/E487))</f>
        <v/>
      </c>
      <c r="Q487" s="27">
        <f>IF(O487="","",O487*Inserimento!Q487)</f>
        <v/>
      </c>
      <c r="R487" s="27">
        <f>IF(1-Inserimento!J487=0,"",IF(N487="","",SUM(F487,H487,I487,J487,K487,L487,M487)/(1-Inserimento!J487)))</f>
        <v/>
      </c>
      <c r="S487" s="13">
        <f>IF(P487="","",IF(P487&gt;=Parametri!$C$29,"OK",IF(P487&gt;=Parametri!$C$30,"ATTENZIONE","CRITICO")))</f>
        <v/>
      </c>
      <c r="T487" s="29">
        <f>IF(Inserimento!T487="","",TODAY()-Inserimento!T487)</f>
        <v/>
      </c>
      <c r="U487" s="13">
        <f>IF(S487="","",IF(AND(S487="CRITICO",T487&gt;Parametri!$C$31),"RIORDINO",IF(T487&gt;Parametri!$C$31,"VERIFICA","")))</f>
        <v/>
      </c>
    </row>
    <row r="488" ht="18" customHeight="1">
      <c r="A488" s="8">
        <f>IF(Inserimento!A488="","",Inserimento!A488)</f>
        <v/>
      </c>
      <c r="B488" s="8">
        <f>IF(Inserimento!C488="","",Inserimento!C488)</f>
        <v/>
      </c>
      <c r="C488" s="8">
        <f>IF(Inserimento!D488="","",Inserimento!D488)</f>
        <v/>
      </c>
      <c r="D488" s="30">
        <f>IF(Inserimento!H488="","",Inserimento!H488)</f>
        <v/>
      </c>
      <c r="E488" s="30">
        <f>IF(Inserimento!H488="","",IF(Inserimento!I488="22%",Inserimento!H488/1.22,IF(Inserimento!I488="10%",Inserimento!H488/1.10,IF(Inserimento!I488="4%",Inserimento!H488/1.04,Inserimento!H488))))</f>
        <v/>
      </c>
      <c r="F488" s="30">
        <f>IF(Inserimento!G488="","",Inserimento!G488)</f>
        <v/>
      </c>
      <c r="G488" s="30">
        <f>IF(E488="","",E488*Inserimento!J488)</f>
        <v/>
      </c>
      <c r="H488" s="30">
        <f>IF(Inserimento!K488="","",Inserimento!K488)</f>
        <v/>
      </c>
      <c r="I488" s="30">
        <f>IF(Inserimento!L488="","",Inserimento!L488)</f>
        <v/>
      </c>
      <c r="J488" s="30">
        <f>IF(Inserimento!M488="","",Inserimento!M488)</f>
        <v/>
      </c>
      <c r="K488" s="30">
        <f>IF(Inserimento!N488="","",Inserimento!N488)</f>
        <v/>
      </c>
      <c r="L488" s="30">
        <f>IF(Inserimento!O488="","",Inserimento!O488)</f>
        <v/>
      </c>
      <c r="M488" s="30">
        <f>IF(Inserimento!P488="","",Inserimento!P488)</f>
        <v/>
      </c>
      <c r="N488" s="30">
        <f>IF(A488="","",SUM(F488,G488,H488,I488,J488,K488,L488,M488))</f>
        <v/>
      </c>
      <c r="O488" s="30">
        <f>IF(E488="","",E488-N488)</f>
        <v/>
      </c>
      <c r="P488" s="31">
        <f>IF(E488=0,"",IF(E488="","",O488/E488))</f>
        <v/>
      </c>
      <c r="Q488" s="30">
        <f>IF(O488="","",O488*Inserimento!Q488)</f>
        <v/>
      </c>
      <c r="R488" s="30">
        <f>IF(1-Inserimento!J488=0,"",IF(N488="","",SUM(F488,H488,I488,J488,K488,L488,M488)/(1-Inserimento!J488)))</f>
        <v/>
      </c>
      <c r="S488" s="8">
        <f>IF(P488="","",IF(P488&gt;=Parametri!$C$29,"OK",IF(P488&gt;=Parametri!$C$30,"ATTENZIONE","CRITICO")))</f>
        <v/>
      </c>
      <c r="T488" s="32">
        <f>IF(Inserimento!T488="","",TODAY()-Inserimento!T488)</f>
        <v/>
      </c>
      <c r="U488" s="8">
        <f>IF(S488="","",IF(AND(S488="CRITICO",T488&gt;Parametri!$C$31),"RIORDINO",IF(T488&gt;Parametri!$C$31,"VERIFICA","")))</f>
        <v/>
      </c>
    </row>
    <row r="489" ht="18" customHeight="1">
      <c r="A489" s="13">
        <f>IF(Inserimento!A489="","",Inserimento!A489)</f>
        <v/>
      </c>
      <c r="B489" s="13">
        <f>IF(Inserimento!C489="","",Inserimento!C489)</f>
        <v/>
      </c>
      <c r="C489" s="13">
        <f>IF(Inserimento!D489="","",Inserimento!D489)</f>
        <v/>
      </c>
      <c r="D489" s="27">
        <f>IF(Inserimento!H489="","",Inserimento!H489)</f>
        <v/>
      </c>
      <c r="E489" s="27">
        <f>IF(Inserimento!H489="","",IF(Inserimento!I489="22%",Inserimento!H489/1.22,IF(Inserimento!I489="10%",Inserimento!H489/1.10,IF(Inserimento!I489="4%",Inserimento!H489/1.04,Inserimento!H489))))</f>
        <v/>
      </c>
      <c r="F489" s="27">
        <f>IF(Inserimento!G489="","",Inserimento!G489)</f>
        <v/>
      </c>
      <c r="G489" s="27">
        <f>IF(E489="","",E489*Inserimento!J489)</f>
        <v/>
      </c>
      <c r="H489" s="27">
        <f>IF(Inserimento!K489="","",Inserimento!K489)</f>
        <v/>
      </c>
      <c r="I489" s="27">
        <f>IF(Inserimento!L489="","",Inserimento!L489)</f>
        <v/>
      </c>
      <c r="J489" s="27">
        <f>IF(Inserimento!M489="","",Inserimento!M489)</f>
        <v/>
      </c>
      <c r="K489" s="27">
        <f>IF(Inserimento!N489="","",Inserimento!N489)</f>
        <v/>
      </c>
      <c r="L489" s="27">
        <f>IF(Inserimento!O489="","",Inserimento!O489)</f>
        <v/>
      </c>
      <c r="M489" s="27">
        <f>IF(Inserimento!P489="","",Inserimento!P489)</f>
        <v/>
      </c>
      <c r="N489" s="27">
        <f>IF(A489="","",SUM(F489,G489,H489,I489,J489,K489,L489,M489))</f>
        <v/>
      </c>
      <c r="O489" s="27">
        <f>IF(E489="","",E489-N489)</f>
        <v/>
      </c>
      <c r="P489" s="28">
        <f>IF(E489=0,"",IF(E489="","",O489/E489))</f>
        <v/>
      </c>
      <c r="Q489" s="27">
        <f>IF(O489="","",O489*Inserimento!Q489)</f>
        <v/>
      </c>
      <c r="R489" s="27">
        <f>IF(1-Inserimento!J489=0,"",IF(N489="","",SUM(F489,H489,I489,J489,K489,L489,M489)/(1-Inserimento!J489)))</f>
        <v/>
      </c>
      <c r="S489" s="13">
        <f>IF(P489="","",IF(P489&gt;=Parametri!$C$29,"OK",IF(P489&gt;=Parametri!$C$30,"ATTENZIONE","CRITICO")))</f>
        <v/>
      </c>
      <c r="T489" s="29">
        <f>IF(Inserimento!T489="","",TODAY()-Inserimento!T489)</f>
        <v/>
      </c>
      <c r="U489" s="13">
        <f>IF(S489="","",IF(AND(S489="CRITICO",T489&gt;Parametri!$C$31),"RIORDINO",IF(T489&gt;Parametri!$C$31,"VERIFICA","")))</f>
        <v/>
      </c>
    </row>
    <row r="490" ht="18" customHeight="1">
      <c r="A490" s="8">
        <f>IF(Inserimento!A490="","",Inserimento!A490)</f>
        <v/>
      </c>
      <c r="B490" s="8">
        <f>IF(Inserimento!C490="","",Inserimento!C490)</f>
        <v/>
      </c>
      <c r="C490" s="8">
        <f>IF(Inserimento!D490="","",Inserimento!D490)</f>
        <v/>
      </c>
      <c r="D490" s="30">
        <f>IF(Inserimento!H490="","",Inserimento!H490)</f>
        <v/>
      </c>
      <c r="E490" s="30">
        <f>IF(Inserimento!H490="","",IF(Inserimento!I490="22%",Inserimento!H490/1.22,IF(Inserimento!I490="10%",Inserimento!H490/1.10,IF(Inserimento!I490="4%",Inserimento!H490/1.04,Inserimento!H490))))</f>
        <v/>
      </c>
      <c r="F490" s="30">
        <f>IF(Inserimento!G490="","",Inserimento!G490)</f>
        <v/>
      </c>
      <c r="G490" s="30">
        <f>IF(E490="","",E490*Inserimento!J490)</f>
        <v/>
      </c>
      <c r="H490" s="30">
        <f>IF(Inserimento!K490="","",Inserimento!K490)</f>
        <v/>
      </c>
      <c r="I490" s="30">
        <f>IF(Inserimento!L490="","",Inserimento!L490)</f>
        <v/>
      </c>
      <c r="J490" s="30">
        <f>IF(Inserimento!M490="","",Inserimento!M490)</f>
        <v/>
      </c>
      <c r="K490" s="30">
        <f>IF(Inserimento!N490="","",Inserimento!N490)</f>
        <v/>
      </c>
      <c r="L490" s="30">
        <f>IF(Inserimento!O490="","",Inserimento!O490)</f>
        <v/>
      </c>
      <c r="M490" s="30">
        <f>IF(Inserimento!P490="","",Inserimento!P490)</f>
        <v/>
      </c>
      <c r="N490" s="30">
        <f>IF(A490="","",SUM(F490,G490,H490,I490,J490,K490,L490,M490))</f>
        <v/>
      </c>
      <c r="O490" s="30">
        <f>IF(E490="","",E490-N490)</f>
        <v/>
      </c>
      <c r="P490" s="31">
        <f>IF(E490=0,"",IF(E490="","",O490/E490))</f>
        <v/>
      </c>
      <c r="Q490" s="30">
        <f>IF(O490="","",O490*Inserimento!Q490)</f>
        <v/>
      </c>
      <c r="R490" s="30">
        <f>IF(1-Inserimento!J490=0,"",IF(N490="","",SUM(F490,H490,I490,J490,K490,L490,M490)/(1-Inserimento!J490)))</f>
        <v/>
      </c>
      <c r="S490" s="8">
        <f>IF(P490="","",IF(P490&gt;=Parametri!$C$29,"OK",IF(P490&gt;=Parametri!$C$30,"ATTENZIONE","CRITICO")))</f>
        <v/>
      </c>
      <c r="T490" s="32">
        <f>IF(Inserimento!T490="","",TODAY()-Inserimento!T490)</f>
        <v/>
      </c>
      <c r="U490" s="8">
        <f>IF(S490="","",IF(AND(S490="CRITICO",T490&gt;Parametri!$C$31),"RIORDINO",IF(T490&gt;Parametri!$C$31,"VERIFICA","")))</f>
        <v/>
      </c>
    </row>
    <row r="491" ht="18" customHeight="1">
      <c r="A491" s="13">
        <f>IF(Inserimento!A491="","",Inserimento!A491)</f>
        <v/>
      </c>
      <c r="B491" s="13">
        <f>IF(Inserimento!C491="","",Inserimento!C491)</f>
        <v/>
      </c>
      <c r="C491" s="13">
        <f>IF(Inserimento!D491="","",Inserimento!D491)</f>
        <v/>
      </c>
      <c r="D491" s="27">
        <f>IF(Inserimento!H491="","",Inserimento!H491)</f>
        <v/>
      </c>
      <c r="E491" s="27">
        <f>IF(Inserimento!H491="","",IF(Inserimento!I491="22%",Inserimento!H491/1.22,IF(Inserimento!I491="10%",Inserimento!H491/1.10,IF(Inserimento!I491="4%",Inserimento!H491/1.04,Inserimento!H491))))</f>
        <v/>
      </c>
      <c r="F491" s="27">
        <f>IF(Inserimento!G491="","",Inserimento!G491)</f>
        <v/>
      </c>
      <c r="G491" s="27">
        <f>IF(E491="","",E491*Inserimento!J491)</f>
        <v/>
      </c>
      <c r="H491" s="27">
        <f>IF(Inserimento!K491="","",Inserimento!K491)</f>
        <v/>
      </c>
      <c r="I491" s="27">
        <f>IF(Inserimento!L491="","",Inserimento!L491)</f>
        <v/>
      </c>
      <c r="J491" s="27">
        <f>IF(Inserimento!M491="","",Inserimento!M491)</f>
        <v/>
      </c>
      <c r="K491" s="27">
        <f>IF(Inserimento!N491="","",Inserimento!N491)</f>
        <v/>
      </c>
      <c r="L491" s="27">
        <f>IF(Inserimento!O491="","",Inserimento!O491)</f>
        <v/>
      </c>
      <c r="M491" s="27">
        <f>IF(Inserimento!P491="","",Inserimento!P491)</f>
        <v/>
      </c>
      <c r="N491" s="27">
        <f>IF(A491="","",SUM(F491,G491,H491,I491,J491,K491,L491,M491))</f>
        <v/>
      </c>
      <c r="O491" s="27">
        <f>IF(E491="","",E491-N491)</f>
        <v/>
      </c>
      <c r="P491" s="28">
        <f>IF(E491=0,"",IF(E491="","",O491/E491))</f>
        <v/>
      </c>
      <c r="Q491" s="27">
        <f>IF(O491="","",O491*Inserimento!Q491)</f>
        <v/>
      </c>
      <c r="R491" s="27">
        <f>IF(1-Inserimento!J491=0,"",IF(N491="","",SUM(F491,H491,I491,J491,K491,L491,M491)/(1-Inserimento!J491)))</f>
        <v/>
      </c>
      <c r="S491" s="13">
        <f>IF(P491="","",IF(P491&gt;=Parametri!$C$29,"OK",IF(P491&gt;=Parametri!$C$30,"ATTENZIONE","CRITICO")))</f>
        <v/>
      </c>
      <c r="T491" s="29">
        <f>IF(Inserimento!T491="","",TODAY()-Inserimento!T491)</f>
        <v/>
      </c>
      <c r="U491" s="13">
        <f>IF(S491="","",IF(AND(S491="CRITICO",T491&gt;Parametri!$C$31),"RIORDINO",IF(T491&gt;Parametri!$C$31,"VERIFICA","")))</f>
        <v/>
      </c>
    </row>
    <row r="492" ht="18" customHeight="1">
      <c r="A492" s="8">
        <f>IF(Inserimento!A492="","",Inserimento!A492)</f>
        <v/>
      </c>
      <c r="B492" s="8">
        <f>IF(Inserimento!C492="","",Inserimento!C492)</f>
        <v/>
      </c>
      <c r="C492" s="8">
        <f>IF(Inserimento!D492="","",Inserimento!D492)</f>
        <v/>
      </c>
      <c r="D492" s="30">
        <f>IF(Inserimento!H492="","",Inserimento!H492)</f>
        <v/>
      </c>
      <c r="E492" s="30">
        <f>IF(Inserimento!H492="","",IF(Inserimento!I492="22%",Inserimento!H492/1.22,IF(Inserimento!I492="10%",Inserimento!H492/1.10,IF(Inserimento!I492="4%",Inserimento!H492/1.04,Inserimento!H492))))</f>
        <v/>
      </c>
      <c r="F492" s="30">
        <f>IF(Inserimento!G492="","",Inserimento!G492)</f>
        <v/>
      </c>
      <c r="G492" s="30">
        <f>IF(E492="","",E492*Inserimento!J492)</f>
        <v/>
      </c>
      <c r="H492" s="30">
        <f>IF(Inserimento!K492="","",Inserimento!K492)</f>
        <v/>
      </c>
      <c r="I492" s="30">
        <f>IF(Inserimento!L492="","",Inserimento!L492)</f>
        <v/>
      </c>
      <c r="J492" s="30">
        <f>IF(Inserimento!M492="","",Inserimento!M492)</f>
        <v/>
      </c>
      <c r="K492" s="30">
        <f>IF(Inserimento!N492="","",Inserimento!N492)</f>
        <v/>
      </c>
      <c r="L492" s="30">
        <f>IF(Inserimento!O492="","",Inserimento!O492)</f>
        <v/>
      </c>
      <c r="M492" s="30">
        <f>IF(Inserimento!P492="","",Inserimento!P492)</f>
        <v/>
      </c>
      <c r="N492" s="30">
        <f>IF(A492="","",SUM(F492,G492,H492,I492,J492,K492,L492,M492))</f>
        <v/>
      </c>
      <c r="O492" s="30">
        <f>IF(E492="","",E492-N492)</f>
        <v/>
      </c>
      <c r="P492" s="31">
        <f>IF(E492=0,"",IF(E492="","",O492/E492))</f>
        <v/>
      </c>
      <c r="Q492" s="30">
        <f>IF(O492="","",O492*Inserimento!Q492)</f>
        <v/>
      </c>
      <c r="R492" s="30">
        <f>IF(1-Inserimento!J492=0,"",IF(N492="","",SUM(F492,H492,I492,J492,K492,L492,M492)/(1-Inserimento!J492)))</f>
        <v/>
      </c>
      <c r="S492" s="8">
        <f>IF(P492="","",IF(P492&gt;=Parametri!$C$29,"OK",IF(P492&gt;=Parametri!$C$30,"ATTENZIONE","CRITICO")))</f>
        <v/>
      </c>
      <c r="T492" s="32">
        <f>IF(Inserimento!T492="","",TODAY()-Inserimento!T492)</f>
        <v/>
      </c>
      <c r="U492" s="8">
        <f>IF(S492="","",IF(AND(S492="CRITICO",T492&gt;Parametri!$C$31),"RIORDINO",IF(T492&gt;Parametri!$C$31,"VERIFICA","")))</f>
        <v/>
      </c>
    </row>
    <row r="493" ht="18" customHeight="1">
      <c r="A493" s="13">
        <f>IF(Inserimento!A493="","",Inserimento!A493)</f>
        <v/>
      </c>
      <c r="B493" s="13">
        <f>IF(Inserimento!C493="","",Inserimento!C493)</f>
        <v/>
      </c>
      <c r="C493" s="13">
        <f>IF(Inserimento!D493="","",Inserimento!D493)</f>
        <v/>
      </c>
      <c r="D493" s="27">
        <f>IF(Inserimento!H493="","",Inserimento!H493)</f>
        <v/>
      </c>
      <c r="E493" s="27">
        <f>IF(Inserimento!H493="","",IF(Inserimento!I493="22%",Inserimento!H493/1.22,IF(Inserimento!I493="10%",Inserimento!H493/1.10,IF(Inserimento!I493="4%",Inserimento!H493/1.04,Inserimento!H493))))</f>
        <v/>
      </c>
      <c r="F493" s="27">
        <f>IF(Inserimento!G493="","",Inserimento!G493)</f>
        <v/>
      </c>
      <c r="G493" s="27">
        <f>IF(E493="","",E493*Inserimento!J493)</f>
        <v/>
      </c>
      <c r="H493" s="27">
        <f>IF(Inserimento!K493="","",Inserimento!K493)</f>
        <v/>
      </c>
      <c r="I493" s="27">
        <f>IF(Inserimento!L493="","",Inserimento!L493)</f>
        <v/>
      </c>
      <c r="J493" s="27">
        <f>IF(Inserimento!M493="","",Inserimento!M493)</f>
        <v/>
      </c>
      <c r="K493" s="27">
        <f>IF(Inserimento!N493="","",Inserimento!N493)</f>
        <v/>
      </c>
      <c r="L493" s="27">
        <f>IF(Inserimento!O493="","",Inserimento!O493)</f>
        <v/>
      </c>
      <c r="M493" s="27">
        <f>IF(Inserimento!P493="","",Inserimento!P493)</f>
        <v/>
      </c>
      <c r="N493" s="27">
        <f>IF(A493="","",SUM(F493,G493,H493,I493,J493,K493,L493,M493))</f>
        <v/>
      </c>
      <c r="O493" s="27">
        <f>IF(E493="","",E493-N493)</f>
        <v/>
      </c>
      <c r="P493" s="28">
        <f>IF(E493=0,"",IF(E493="","",O493/E493))</f>
        <v/>
      </c>
      <c r="Q493" s="27">
        <f>IF(O493="","",O493*Inserimento!Q493)</f>
        <v/>
      </c>
      <c r="R493" s="27">
        <f>IF(1-Inserimento!J493=0,"",IF(N493="","",SUM(F493,H493,I493,J493,K493,L493,M493)/(1-Inserimento!J493)))</f>
        <v/>
      </c>
      <c r="S493" s="13">
        <f>IF(P493="","",IF(P493&gt;=Parametri!$C$29,"OK",IF(P493&gt;=Parametri!$C$30,"ATTENZIONE","CRITICO")))</f>
        <v/>
      </c>
      <c r="T493" s="29">
        <f>IF(Inserimento!T493="","",TODAY()-Inserimento!T493)</f>
        <v/>
      </c>
      <c r="U493" s="13">
        <f>IF(S493="","",IF(AND(S493="CRITICO",T493&gt;Parametri!$C$31),"RIORDINO",IF(T493&gt;Parametri!$C$31,"VERIFICA","")))</f>
        <v/>
      </c>
    </row>
    <row r="494" ht="18" customHeight="1">
      <c r="A494" s="8">
        <f>IF(Inserimento!A494="","",Inserimento!A494)</f>
        <v/>
      </c>
      <c r="B494" s="8">
        <f>IF(Inserimento!C494="","",Inserimento!C494)</f>
        <v/>
      </c>
      <c r="C494" s="8">
        <f>IF(Inserimento!D494="","",Inserimento!D494)</f>
        <v/>
      </c>
      <c r="D494" s="30">
        <f>IF(Inserimento!H494="","",Inserimento!H494)</f>
        <v/>
      </c>
      <c r="E494" s="30">
        <f>IF(Inserimento!H494="","",IF(Inserimento!I494="22%",Inserimento!H494/1.22,IF(Inserimento!I494="10%",Inserimento!H494/1.10,IF(Inserimento!I494="4%",Inserimento!H494/1.04,Inserimento!H494))))</f>
        <v/>
      </c>
      <c r="F494" s="30">
        <f>IF(Inserimento!G494="","",Inserimento!G494)</f>
        <v/>
      </c>
      <c r="G494" s="30">
        <f>IF(E494="","",E494*Inserimento!J494)</f>
        <v/>
      </c>
      <c r="H494" s="30">
        <f>IF(Inserimento!K494="","",Inserimento!K494)</f>
        <v/>
      </c>
      <c r="I494" s="30">
        <f>IF(Inserimento!L494="","",Inserimento!L494)</f>
        <v/>
      </c>
      <c r="J494" s="30">
        <f>IF(Inserimento!M494="","",Inserimento!M494)</f>
        <v/>
      </c>
      <c r="K494" s="30">
        <f>IF(Inserimento!N494="","",Inserimento!N494)</f>
        <v/>
      </c>
      <c r="L494" s="30">
        <f>IF(Inserimento!O494="","",Inserimento!O494)</f>
        <v/>
      </c>
      <c r="M494" s="30">
        <f>IF(Inserimento!P494="","",Inserimento!P494)</f>
        <v/>
      </c>
      <c r="N494" s="30">
        <f>IF(A494="","",SUM(F494,G494,H494,I494,J494,K494,L494,M494))</f>
        <v/>
      </c>
      <c r="O494" s="30">
        <f>IF(E494="","",E494-N494)</f>
        <v/>
      </c>
      <c r="P494" s="31">
        <f>IF(E494=0,"",IF(E494="","",O494/E494))</f>
        <v/>
      </c>
      <c r="Q494" s="30">
        <f>IF(O494="","",O494*Inserimento!Q494)</f>
        <v/>
      </c>
      <c r="R494" s="30">
        <f>IF(1-Inserimento!J494=0,"",IF(N494="","",SUM(F494,H494,I494,J494,K494,L494,M494)/(1-Inserimento!J494)))</f>
        <v/>
      </c>
      <c r="S494" s="8">
        <f>IF(P494="","",IF(P494&gt;=Parametri!$C$29,"OK",IF(P494&gt;=Parametri!$C$30,"ATTENZIONE","CRITICO")))</f>
        <v/>
      </c>
      <c r="T494" s="32">
        <f>IF(Inserimento!T494="","",TODAY()-Inserimento!T494)</f>
        <v/>
      </c>
      <c r="U494" s="8">
        <f>IF(S494="","",IF(AND(S494="CRITICO",T494&gt;Parametri!$C$31),"RIORDINO",IF(T494&gt;Parametri!$C$31,"VERIFICA","")))</f>
        <v/>
      </c>
    </row>
    <row r="495" ht="18" customHeight="1">
      <c r="A495" s="13">
        <f>IF(Inserimento!A495="","",Inserimento!A495)</f>
        <v/>
      </c>
      <c r="B495" s="13">
        <f>IF(Inserimento!C495="","",Inserimento!C495)</f>
        <v/>
      </c>
      <c r="C495" s="13">
        <f>IF(Inserimento!D495="","",Inserimento!D495)</f>
        <v/>
      </c>
      <c r="D495" s="27">
        <f>IF(Inserimento!H495="","",Inserimento!H495)</f>
        <v/>
      </c>
      <c r="E495" s="27">
        <f>IF(Inserimento!H495="","",IF(Inserimento!I495="22%",Inserimento!H495/1.22,IF(Inserimento!I495="10%",Inserimento!H495/1.10,IF(Inserimento!I495="4%",Inserimento!H495/1.04,Inserimento!H495))))</f>
        <v/>
      </c>
      <c r="F495" s="27">
        <f>IF(Inserimento!G495="","",Inserimento!G495)</f>
        <v/>
      </c>
      <c r="G495" s="27">
        <f>IF(E495="","",E495*Inserimento!J495)</f>
        <v/>
      </c>
      <c r="H495" s="27">
        <f>IF(Inserimento!K495="","",Inserimento!K495)</f>
        <v/>
      </c>
      <c r="I495" s="27">
        <f>IF(Inserimento!L495="","",Inserimento!L495)</f>
        <v/>
      </c>
      <c r="J495" s="27">
        <f>IF(Inserimento!M495="","",Inserimento!M495)</f>
        <v/>
      </c>
      <c r="K495" s="27">
        <f>IF(Inserimento!N495="","",Inserimento!N495)</f>
        <v/>
      </c>
      <c r="L495" s="27">
        <f>IF(Inserimento!O495="","",Inserimento!O495)</f>
        <v/>
      </c>
      <c r="M495" s="27">
        <f>IF(Inserimento!P495="","",Inserimento!P495)</f>
        <v/>
      </c>
      <c r="N495" s="27">
        <f>IF(A495="","",SUM(F495,G495,H495,I495,J495,K495,L495,M495))</f>
        <v/>
      </c>
      <c r="O495" s="27">
        <f>IF(E495="","",E495-N495)</f>
        <v/>
      </c>
      <c r="P495" s="28">
        <f>IF(E495=0,"",IF(E495="","",O495/E495))</f>
        <v/>
      </c>
      <c r="Q495" s="27">
        <f>IF(O495="","",O495*Inserimento!Q495)</f>
        <v/>
      </c>
      <c r="R495" s="27">
        <f>IF(1-Inserimento!J495=0,"",IF(N495="","",SUM(F495,H495,I495,J495,K495,L495,M495)/(1-Inserimento!J495)))</f>
        <v/>
      </c>
      <c r="S495" s="13">
        <f>IF(P495="","",IF(P495&gt;=Parametri!$C$29,"OK",IF(P495&gt;=Parametri!$C$30,"ATTENZIONE","CRITICO")))</f>
        <v/>
      </c>
      <c r="T495" s="29">
        <f>IF(Inserimento!T495="","",TODAY()-Inserimento!T495)</f>
        <v/>
      </c>
      <c r="U495" s="13">
        <f>IF(S495="","",IF(AND(S495="CRITICO",T495&gt;Parametri!$C$31),"RIORDINO",IF(T495&gt;Parametri!$C$31,"VERIFICA","")))</f>
        <v/>
      </c>
    </row>
    <row r="496" ht="18" customHeight="1">
      <c r="A496" s="8">
        <f>IF(Inserimento!A496="","",Inserimento!A496)</f>
        <v/>
      </c>
      <c r="B496" s="8">
        <f>IF(Inserimento!C496="","",Inserimento!C496)</f>
        <v/>
      </c>
      <c r="C496" s="8">
        <f>IF(Inserimento!D496="","",Inserimento!D496)</f>
        <v/>
      </c>
      <c r="D496" s="30">
        <f>IF(Inserimento!H496="","",Inserimento!H496)</f>
        <v/>
      </c>
      <c r="E496" s="30">
        <f>IF(Inserimento!H496="","",IF(Inserimento!I496="22%",Inserimento!H496/1.22,IF(Inserimento!I496="10%",Inserimento!H496/1.10,IF(Inserimento!I496="4%",Inserimento!H496/1.04,Inserimento!H496))))</f>
        <v/>
      </c>
      <c r="F496" s="30">
        <f>IF(Inserimento!G496="","",Inserimento!G496)</f>
        <v/>
      </c>
      <c r="G496" s="30">
        <f>IF(E496="","",E496*Inserimento!J496)</f>
        <v/>
      </c>
      <c r="H496" s="30">
        <f>IF(Inserimento!K496="","",Inserimento!K496)</f>
        <v/>
      </c>
      <c r="I496" s="30">
        <f>IF(Inserimento!L496="","",Inserimento!L496)</f>
        <v/>
      </c>
      <c r="J496" s="30">
        <f>IF(Inserimento!M496="","",Inserimento!M496)</f>
        <v/>
      </c>
      <c r="K496" s="30">
        <f>IF(Inserimento!N496="","",Inserimento!N496)</f>
        <v/>
      </c>
      <c r="L496" s="30">
        <f>IF(Inserimento!O496="","",Inserimento!O496)</f>
        <v/>
      </c>
      <c r="M496" s="30">
        <f>IF(Inserimento!P496="","",Inserimento!P496)</f>
        <v/>
      </c>
      <c r="N496" s="30">
        <f>IF(A496="","",SUM(F496,G496,H496,I496,J496,K496,L496,M496))</f>
        <v/>
      </c>
      <c r="O496" s="30">
        <f>IF(E496="","",E496-N496)</f>
        <v/>
      </c>
      <c r="P496" s="31">
        <f>IF(E496=0,"",IF(E496="","",O496/E496))</f>
        <v/>
      </c>
      <c r="Q496" s="30">
        <f>IF(O496="","",O496*Inserimento!Q496)</f>
        <v/>
      </c>
      <c r="R496" s="30">
        <f>IF(1-Inserimento!J496=0,"",IF(N496="","",SUM(F496,H496,I496,J496,K496,L496,M496)/(1-Inserimento!J496)))</f>
        <v/>
      </c>
      <c r="S496" s="8">
        <f>IF(P496="","",IF(P496&gt;=Parametri!$C$29,"OK",IF(P496&gt;=Parametri!$C$30,"ATTENZIONE","CRITICO")))</f>
        <v/>
      </c>
      <c r="T496" s="32">
        <f>IF(Inserimento!T496="","",TODAY()-Inserimento!T496)</f>
        <v/>
      </c>
      <c r="U496" s="8">
        <f>IF(S496="","",IF(AND(S496="CRITICO",T496&gt;Parametri!$C$31),"RIORDINO",IF(T496&gt;Parametri!$C$31,"VERIFICA","")))</f>
        <v/>
      </c>
    </row>
    <row r="497" ht="18" customHeight="1">
      <c r="A497" s="13">
        <f>IF(Inserimento!A497="","",Inserimento!A497)</f>
        <v/>
      </c>
      <c r="B497" s="13">
        <f>IF(Inserimento!C497="","",Inserimento!C497)</f>
        <v/>
      </c>
      <c r="C497" s="13">
        <f>IF(Inserimento!D497="","",Inserimento!D497)</f>
        <v/>
      </c>
      <c r="D497" s="27">
        <f>IF(Inserimento!H497="","",Inserimento!H497)</f>
        <v/>
      </c>
      <c r="E497" s="27">
        <f>IF(Inserimento!H497="","",IF(Inserimento!I497="22%",Inserimento!H497/1.22,IF(Inserimento!I497="10%",Inserimento!H497/1.10,IF(Inserimento!I497="4%",Inserimento!H497/1.04,Inserimento!H497))))</f>
        <v/>
      </c>
      <c r="F497" s="27">
        <f>IF(Inserimento!G497="","",Inserimento!G497)</f>
        <v/>
      </c>
      <c r="G497" s="27">
        <f>IF(E497="","",E497*Inserimento!J497)</f>
        <v/>
      </c>
      <c r="H497" s="27">
        <f>IF(Inserimento!K497="","",Inserimento!K497)</f>
        <v/>
      </c>
      <c r="I497" s="27">
        <f>IF(Inserimento!L497="","",Inserimento!L497)</f>
        <v/>
      </c>
      <c r="J497" s="27">
        <f>IF(Inserimento!M497="","",Inserimento!M497)</f>
        <v/>
      </c>
      <c r="K497" s="27">
        <f>IF(Inserimento!N497="","",Inserimento!N497)</f>
        <v/>
      </c>
      <c r="L497" s="27">
        <f>IF(Inserimento!O497="","",Inserimento!O497)</f>
        <v/>
      </c>
      <c r="M497" s="27">
        <f>IF(Inserimento!P497="","",Inserimento!P497)</f>
        <v/>
      </c>
      <c r="N497" s="27">
        <f>IF(A497="","",SUM(F497,G497,H497,I497,J497,K497,L497,M497))</f>
        <v/>
      </c>
      <c r="O497" s="27">
        <f>IF(E497="","",E497-N497)</f>
        <v/>
      </c>
      <c r="P497" s="28">
        <f>IF(E497=0,"",IF(E497="","",O497/E497))</f>
        <v/>
      </c>
      <c r="Q497" s="27">
        <f>IF(O497="","",O497*Inserimento!Q497)</f>
        <v/>
      </c>
      <c r="R497" s="27">
        <f>IF(1-Inserimento!J497=0,"",IF(N497="","",SUM(F497,H497,I497,J497,K497,L497,M497)/(1-Inserimento!J497)))</f>
        <v/>
      </c>
      <c r="S497" s="13">
        <f>IF(P497="","",IF(P497&gt;=Parametri!$C$29,"OK",IF(P497&gt;=Parametri!$C$30,"ATTENZIONE","CRITICO")))</f>
        <v/>
      </c>
      <c r="T497" s="29">
        <f>IF(Inserimento!T497="","",TODAY()-Inserimento!T497)</f>
        <v/>
      </c>
      <c r="U497" s="13">
        <f>IF(S497="","",IF(AND(S497="CRITICO",T497&gt;Parametri!$C$31),"RIORDINO",IF(T497&gt;Parametri!$C$31,"VERIFICA","")))</f>
        <v/>
      </c>
    </row>
    <row r="498" ht="18" customHeight="1">
      <c r="A498" s="8">
        <f>IF(Inserimento!A498="","",Inserimento!A498)</f>
        <v/>
      </c>
      <c r="B498" s="8">
        <f>IF(Inserimento!C498="","",Inserimento!C498)</f>
        <v/>
      </c>
      <c r="C498" s="8">
        <f>IF(Inserimento!D498="","",Inserimento!D498)</f>
        <v/>
      </c>
      <c r="D498" s="30">
        <f>IF(Inserimento!H498="","",Inserimento!H498)</f>
        <v/>
      </c>
      <c r="E498" s="30">
        <f>IF(Inserimento!H498="","",IF(Inserimento!I498="22%",Inserimento!H498/1.22,IF(Inserimento!I498="10%",Inserimento!H498/1.10,IF(Inserimento!I498="4%",Inserimento!H498/1.04,Inserimento!H498))))</f>
        <v/>
      </c>
      <c r="F498" s="30">
        <f>IF(Inserimento!G498="","",Inserimento!G498)</f>
        <v/>
      </c>
      <c r="G498" s="30">
        <f>IF(E498="","",E498*Inserimento!J498)</f>
        <v/>
      </c>
      <c r="H498" s="30">
        <f>IF(Inserimento!K498="","",Inserimento!K498)</f>
        <v/>
      </c>
      <c r="I498" s="30">
        <f>IF(Inserimento!L498="","",Inserimento!L498)</f>
        <v/>
      </c>
      <c r="J498" s="30">
        <f>IF(Inserimento!M498="","",Inserimento!M498)</f>
        <v/>
      </c>
      <c r="K498" s="30">
        <f>IF(Inserimento!N498="","",Inserimento!N498)</f>
        <v/>
      </c>
      <c r="L498" s="30">
        <f>IF(Inserimento!O498="","",Inserimento!O498)</f>
        <v/>
      </c>
      <c r="M498" s="30">
        <f>IF(Inserimento!P498="","",Inserimento!P498)</f>
        <v/>
      </c>
      <c r="N498" s="30">
        <f>IF(A498="","",SUM(F498,G498,H498,I498,J498,K498,L498,M498))</f>
        <v/>
      </c>
      <c r="O498" s="30">
        <f>IF(E498="","",E498-N498)</f>
        <v/>
      </c>
      <c r="P498" s="31">
        <f>IF(E498=0,"",IF(E498="","",O498/E498))</f>
        <v/>
      </c>
      <c r="Q498" s="30">
        <f>IF(O498="","",O498*Inserimento!Q498)</f>
        <v/>
      </c>
      <c r="R498" s="30">
        <f>IF(1-Inserimento!J498=0,"",IF(N498="","",SUM(F498,H498,I498,J498,K498,L498,M498)/(1-Inserimento!J498)))</f>
        <v/>
      </c>
      <c r="S498" s="8">
        <f>IF(P498="","",IF(P498&gt;=Parametri!$C$29,"OK",IF(P498&gt;=Parametri!$C$30,"ATTENZIONE","CRITICO")))</f>
        <v/>
      </c>
      <c r="T498" s="32">
        <f>IF(Inserimento!T498="","",TODAY()-Inserimento!T498)</f>
        <v/>
      </c>
      <c r="U498" s="8">
        <f>IF(S498="","",IF(AND(S498="CRITICO",T498&gt;Parametri!$C$31),"RIORDINO",IF(T498&gt;Parametri!$C$31,"VERIFICA","")))</f>
        <v/>
      </c>
    </row>
    <row r="499" ht="18" customHeight="1">
      <c r="A499" s="13">
        <f>IF(Inserimento!A499="","",Inserimento!A499)</f>
        <v/>
      </c>
      <c r="B499" s="13">
        <f>IF(Inserimento!C499="","",Inserimento!C499)</f>
        <v/>
      </c>
      <c r="C499" s="13">
        <f>IF(Inserimento!D499="","",Inserimento!D499)</f>
        <v/>
      </c>
      <c r="D499" s="27">
        <f>IF(Inserimento!H499="","",Inserimento!H499)</f>
        <v/>
      </c>
      <c r="E499" s="27">
        <f>IF(Inserimento!H499="","",IF(Inserimento!I499="22%",Inserimento!H499/1.22,IF(Inserimento!I499="10%",Inserimento!H499/1.10,IF(Inserimento!I499="4%",Inserimento!H499/1.04,Inserimento!H499))))</f>
        <v/>
      </c>
      <c r="F499" s="27">
        <f>IF(Inserimento!G499="","",Inserimento!G499)</f>
        <v/>
      </c>
      <c r="G499" s="27">
        <f>IF(E499="","",E499*Inserimento!J499)</f>
        <v/>
      </c>
      <c r="H499" s="27">
        <f>IF(Inserimento!K499="","",Inserimento!K499)</f>
        <v/>
      </c>
      <c r="I499" s="27">
        <f>IF(Inserimento!L499="","",Inserimento!L499)</f>
        <v/>
      </c>
      <c r="J499" s="27">
        <f>IF(Inserimento!M499="","",Inserimento!M499)</f>
        <v/>
      </c>
      <c r="K499" s="27">
        <f>IF(Inserimento!N499="","",Inserimento!N499)</f>
        <v/>
      </c>
      <c r="L499" s="27">
        <f>IF(Inserimento!O499="","",Inserimento!O499)</f>
        <v/>
      </c>
      <c r="M499" s="27">
        <f>IF(Inserimento!P499="","",Inserimento!P499)</f>
        <v/>
      </c>
      <c r="N499" s="27">
        <f>IF(A499="","",SUM(F499,G499,H499,I499,J499,K499,L499,M499))</f>
        <v/>
      </c>
      <c r="O499" s="27">
        <f>IF(E499="","",E499-N499)</f>
        <v/>
      </c>
      <c r="P499" s="28">
        <f>IF(E499=0,"",IF(E499="","",O499/E499))</f>
        <v/>
      </c>
      <c r="Q499" s="27">
        <f>IF(O499="","",O499*Inserimento!Q499)</f>
        <v/>
      </c>
      <c r="R499" s="27">
        <f>IF(1-Inserimento!J499=0,"",IF(N499="","",SUM(F499,H499,I499,J499,K499,L499,M499)/(1-Inserimento!J499)))</f>
        <v/>
      </c>
      <c r="S499" s="13">
        <f>IF(P499="","",IF(P499&gt;=Parametri!$C$29,"OK",IF(P499&gt;=Parametri!$C$30,"ATTENZIONE","CRITICO")))</f>
        <v/>
      </c>
      <c r="T499" s="29">
        <f>IF(Inserimento!T499="","",TODAY()-Inserimento!T499)</f>
        <v/>
      </c>
      <c r="U499" s="13">
        <f>IF(S499="","",IF(AND(S499="CRITICO",T499&gt;Parametri!$C$31),"RIORDINO",IF(T499&gt;Parametri!$C$31,"VERIFICA","")))</f>
        <v/>
      </c>
    </row>
    <row r="500" ht="18" customHeight="1">
      <c r="A500" s="8">
        <f>IF(Inserimento!A500="","",Inserimento!A500)</f>
        <v/>
      </c>
      <c r="B500" s="8">
        <f>IF(Inserimento!C500="","",Inserimento!C500)</f>
        <v/>
      </c>
      <c r="C500" s="8">
        <f>IF(Inserimento!D500="","",Inserimento!D500)</f>
        <v/>
      </c>
      <c r="D500" s="30">
        <f>IF(Inserimento!H500="","",Inserimento!H500)</f>
        <v/>
      </c>
      <c r="E500" s="30">
        <f>IF(Inserimento!H500="","",IF(Inserimento!I500="22%",Inserimento!H500/1.22,IF(Inserimento!I500="10%",Inserimento!H500/1.10,IF(Inserimento!I500="4%",Inserimento!H500/1.04,Inserimento!H500))))</f>
        <v/>
      </c>
      <c r="F500" s="30">
        <f>IF(Inserimento!G500="","",Inserimento!G500)</f>
        <v/>
      </c>
      <c r="G500" s="30">
        <f>IF(E500="","",E500*Inserimento!J500)</f>
        <v/>
      </c>
      <c r="H500" s="30">
        <f>IF(Inserimento!K500="","",Inserimento!K500)</f>
        <v/>
      </c>
      <c r="I500" s="30">
        <f>IF(Inserimento!L500="","",Inserimento!L500)</f>
        <v/>
      </c>
      <c r="J500" s="30">
        <f>IF(Inserimento!M500="","",Inserimento!M500)</f>
        <v/>
      </c>
      <c r="K500" s="30">
        <f>IF(Inserimento!N500="","",Inserimento!N500)</f>
        <v/>
      </c>
      <c r="L500" s="30">
        <f>IF(Inserimento!O500="","",Inserimento!O500)</f>
        <v/>
      </c>
      <c r="M500" s="30">
        <f>IF(Inserimento!P500="","",Inserimento!P500)</f>
        <v/>
      </c>
      <c r="N500" s="30">
        <f>IF(A500="","",SUM(F500,G500,H500,I500,J500,K500,L500,M500))</f>
        <v/>
      </c>
      <c r="O500" s="30">
        <f>IF(E500="","",E500-N500)</f>
        <v/>
      </c>
      <c r="P500" s="31">
        <f>IF(E500=0,"",IF(E500="","",O500/E500))</f>
        <v/>
      </c>
      <c r="Q500" s="30">
        <f>IF(O500="","",O500*Inserimento!Q500)</f>
        <v/>
      </c>
      <c r="R500" s="30">
        <f>IF(1-Inserimento!J500=0,"",IF(N500="","",SUM(F500,H500,I500,J500,K500,L500,M500)/(1-Inserimento!J500)))</f>
        <v/>
      </c>
      <c r="S500" s="8">
        <f>IF(P500="","",IF(P500&gt;=Parametri!$C$29,"OK",IF(P500&gt;=Parametri!$C$30,"ATTENZIONE","CRITICO")))</f>
        <v/>
      </c>
      <c r="T500" s="32">
        <f>IF(Inserimento!T500="","",TODAY()-Inserimento!T500)</f>
        <v/>
      </c>
      <c r="U500" s="8">
        <f>IF(S500="","",IF(AND(S500="CRITICO",T500&gt;Parametri!$C$31),"RIORDINO",IF(T500&gt;Parametri!$C$31,"VERIFICA","")))</f>
        <v/>
      </c>
    </row>
    <row r="501" ht="18" customHeight="1">
      <c r="A501" s="13">
        <f>IF(Inserimento!A501="","",Inserimento!A501)</f>
        <v/>
      </c>
      <c r="B501" s="13">
        <f>IF(Inserimento!C501="","",Inserimento!C501)</f>
        <v/>
      </c>
      <c r="C501" s="13">
        <f>IF(Inserimento!D501="","",Inserimento!D501)</f>
        <v/>
      </c>
      <c r="D501" s="27">
        <f>IF(Inserimento!H501="","",Inserimento!H501)</f>
        <v/>
      </c>
      <c r="E501" s="27">
        <f>IF(Inserimento!H501="","",IF(Inserimento!I501="22%",Inserimento!H501/1.22,IF(Inserimento!I501="10%",Inserimento!H501/1.10,IF(Inserimento!I501="4%",Inserimento!H501/1.04,Inserimento!H501))))</f>
        <v/>
      </c>
      <c r="F501" s="27">
        <f>IF(Inserimento!G501="","",Inserimento!G501)</f>
        <v/>
      </c>
      <c r="G501" s="27">
        <f>IF(E501="","",E501*Inserimento!J501)</f>
        <v/>
      </c>
      <c r="H501" s="27">
        <f>IF(Inserimento!K501="","",Inserimento!K501)</f>
        <v/>
      </c>
      <c r="I501" s="27">
        <f>IF(Inserimento!L501="","",Inserimento!L501)</f>
        <v/>
      </c>
      <c r="J501" s="27">
        <f>IF(Inserimento!M501="","",Inserimento!M501)</f>
        <v/>
      </c>
      <c r="K501" s="27">
        <f>IF(Inserimento!N501="","",Inserimento!N501)</f>
        <v/>
      </c>
      <c r="L501" s="27">
        <f>IF(Inserimento!O501="","",Inserimento!O501)</f>
        <v/>
      </c>
      <c r="M501" s="27">
        <f>IF(Inserimento!P501="","",Inserimento!P501)</f>
        <v/>
      </c>
      <c r="N501" s="27">
        <f>IF(A501="","",SUM(F501,G501,H501,I501,J501,K501,L501,M501))</f>
        <v/>
      </c>
      <c r="O501" s="27">
        <f>IF(E501="","",E501-N501)</f>
        <v/>
      </c>
      <c r="P501" s="28">
        <f>IF(E501=0,"",IF(E501="","",O501/E501))</f>
        <v/>
      </c>
      <c r="Q501" s="27">
        <f>IF(O501="","",O501*Inserimento!Q501)</f>
        <v/>
      </c>
      <c r="R501" s="27">
        <f>IF(1-Inserimento!J501=0,"",IF(N501="","",SUM(F501,H501,I501,J501,K501,L501,M501)/(1-Inserimento!J501)))</f>
        <v/>
      </c>
      <c r="S501" s="13">
        <f>IF(P501="","",IF(P501&gt;=Parametri!$C$29,"OK",IF(P501&gt;=Parametri!$C$30,"ATTENZIONE","CRITICO")))</f>
        <v/>
      </c>
      <c r="T501" s="29">
        <f>IF(Inserimento!T501="","",TODAY()-Inserimento!T501)</f>
        <v/>
      </c>
      <c r="U501" s="13">
        <f>IF(S501="","",IF(AND(S501="CRITICO",T501&gt;Parametri!$C$31),"RIORDINO",IF(T501&gt;Parametri!$C$31,"VERIFICA","")))</f>
        <v/>
      </c>
    </row>
    <row r="502" ht="18" customHeight="1">
      <c r="A502" s="8">
        <f>IF(Inserimento!A502="","",Inserimento!A502)</f>
        <v/>
      </c>
      <c r="B502" s="8">
        <f>IF(Inserimento!C502="","",Inserimento!C502)</f>
        <v/>
      </c>
      <c r="C502" s="8">
        <f>IF(Inserimento!D502="","",Inserimento!D502)</f>
        <v/>
      </c>
      <c r="D502" s="30">
        <f>IF(Inserimento!H502="","",Inserimento!H502)</f>
        <v/>
      </c>
      <c r="E502" s="30">
        <f>IF(Inserimento!H502="","",IF(Inserimento!I502="22%",Inserimento!H502/1.22,IF(Inserimento!I502="10%",Inserimento!H502/1.10,IF(Inserimento!I502="4%",Inserimento!H502/1.04,Inserimento!H502))))</f>
        <v/>
      </c>
      <c r="F502" s="30">
        <f>IF(Inserimento!G502="","",Inserimento!G502)</f>
        <v/>
      </c>
      <c r="G502" s="30">
        <f>IF(E502="","",E502*Inserimento!J502)</f>
        <v/>
      </c>
      <c r="H502" s="30">
        <f>IF(Inserimento!K502="","",Inserimento!K502)</f>
        <v/>
      </c>
      <c r="I502" s="30">
        <f>IF(Inserimento!L502="","",Inserimento!L502)</f>
        <v/>
      </c>
      <c r="J502" s="30">
        <f>IF(Inserimento!M502="","",Inserimento!M502)</f>
        <v/>
      </c>
      <c r="K502" s="30">
        <f>IF(Inserimento!N502="","",Inserimento!N502)</f>
        <v/>
      </c>
      <c r="L502" s="30">
        <f>IF(Inserimento!O502="","",Inserimento!O502)</f>
        <v/>
      </c>
      <c r="M502" s="30">
        <f>IF(Inserimento!P502="","",Inserimento!P502)</f>
        <v/>
      </c>
      <c r="N502" s="30">
        <f>IF(A502="","",SUM(F502,G502,H502,I502,J502,K502,L502,M502))</f>
        <v/>
      </c>
      <c r="O502" s="30">
        <f>IF(E502="","",E502-N502)</f>
        <v/>
      </c>
      <c r="P502" s="31">
        <f>IF(E502=0,"",IF(E502="","",O502/E502))</f>
        <v/>
      </c>
      <c r="Q502" s="30">
        <f>IF(O502="","",O502*Inserimento!Q502)</f>
        <v/>
      </c>
      <c r="R502" s="30">
        <f>IF(1-Inserimento!J502=0,"",IF(N502="","",SUM(F502,H502,I502,J502,K502,L502,M502)/(1-Inserimento!J502)))</f>
        <v/>
      </c>
      <c r="S502" s="8">
        <f>IF(P502="","",IF(P502&gt;=Parametri!$C$29,"OK",IF(P502&gt;=Parametri!$C$30,"ATTENZIONE","CRITICO")))</f>
        <v/>
      </c>
      <c r="T502" s="32">
        <f>IF(Inserimento!T502="","",TODAY()-Inserimento!T502)</f>
        <v/>
      </c>
      <c r="U502" s="8">
        <f>IF(S502="","",IF(AND(S502="CRITICO",T502&gt;Parametri!$C$31),"RIORDINO",IF(T502&gt;Parametri!$C$31,"VERIFICA","")))</f>
        <v/>
      </c>
    </row>
    <row r="503" ht="18" customHeight="1">
      <c r="A503" s="13">
        <f>IF(Inserimento!A503="","",Inserimento!A503)</f>
        <v/>
      </c>
      <c r="B503" s="13">
        <f>IF(Inserimento!C503="","",Inserimento!C503)</f>
        <v/>
      </c>
      <c r="C503" s="13">
        <f>IF(Inserimento!D503="","",Inserimento!D503)</f>
        <v/>
      </c>
      <c r="D503" s="27">
        <f>IF(Inserimento!H503="","",Inserimento!H503)</f>
        <v/>
      </c>
      <c r="E503" s="27">
        <f>IF(Inserimento!H503="","",IF(Inserimento!I503="22%",Inserimento!H503/1.22,IF(Inserimento!I503="10%",Inserimento!H503/1.10,IF(Inserimento!I503="4%",Inserimento!H503/1.04,Inserimento!H503))))</f>
        <v/>
      </c>
      <c r="F503" s="27">
        <f>IF(Inserimento!G503="","",Inserimento!G503)</f>
        <v/>
      </c>
      <c r="G503" s="27">
        <f>IF(E503="","",E503*Inserimento!J503)</f>
        <v/>
      </c>
      <c r="H503" s="27">
        <f>IF(Inserimento!K503="","",Inserimento!K503)</f>
        <v/>
      </c>
      <c r="I503" s="27">
        <f>IF(Inserimento!L503="","",Inserimento!L503)</f>
        <v/>
      </c>
      <c r="J503" s="27">
        <f>IF(Inserimento!M503="","",Inserimento!M503)</f>
        <v/>
      </c>
      <c r="K503" s="27">
        <f>IF(Inserimento!N503="","",Inserimento!N503)</f>
        <v/>
      </c>
      <c r="L503" s="27">
        <f>IF(Inserimento!O503="","",Inserimento!O503)</f>
        <v/>
      </c>
      <c r="M503" s="27">
        <f>IF(Inserimento!P503="","",Inserimento!P503)</f>
        <v/>
      </c>
      <c r="N503" s="27">
        <f>IF(A503="","",SUM(F503,G503,H503,I503,J503,K503,L503,M503))</f>
        <v/>
      </c>
      <c r="O503" s="27">
        <f>IF(E503="","",E503-N503)</f>
        <v/>
      </c>
      <c r="P503" s="28">
        <f>IF(E503=0,"",IF(E503="","",O503/E503))</f>
        <v/>
      </c>
      <c r="Q503" s="27">
        <f>IF(O503="","",O503*Inserimento!Q503)</f>
        <v/>
      </c>
      <c r="R503" s="27">
        <f>IF(1-Inserimento!J503=0,"",IF(N503="","",SUM(F503,H503,I503,J503,K503,L503,M503)/(1-Inserimento!J503)))</f>
        <v/>
      </c>
      <c r="S503" s="13">
        <f>IF(P503="","",IF(P503&gt;=Parametri!$C$29,"OK",IF(P503&gt;=Parametri!$C$30,"ATTENZIONE","CRITICO")))</f>
        <v/>
      </c>
      <c r="T503" s="29">
        <f>IF(Inserimento!T503="","",TODAY()-Inserimento!T503)</f>
        <v/>
      </c>
      <c r="U503" s="13">
        <f>IF(S503="","",IF(AND(S503="CRITICO",T503&gt;Parametri!$C$31),"RIORDINO",IF(T503&gt;Parametri!$C$31,"VERIFICA","")))</f>
        <v/>
      </c>
    </row>
    <row r="504" ht="18" customHeight="1">
      <c r="A504" s="8">
        <f>IF(Inserimento!A504="","",Inserimento!A504)</f>
        <v/>
      </c>
      <c r="B504" s="8">
        <f>IF(Inserimento!C504="","",Inserimento!C504)</f>
        <v/>
      </c>
      <c r="C504" s="8">
        <f>IF(Inserimento!D504="","",Inserimento!D504)</f>
        <v/>
      </c>
      <c r="D504" s="30">
        <f>IF(Inserimento!H504="","",Inserimento!H504)</f>
        <v/>
      </c>
      <c r="E504" s="30">
        <f>IF(Inserimento!H504="","",IF(Inserimento!I504="22%",Inserimento!H504/1.22,IF(Inserimento!I504="10%",Inserimento!H504/1.10,IF(Inserimento!I504="4%",Inserimento!H504/1.04,Inserimento!H504))))</f>
        <v/>
      </c>
      <c r="F504" s="30">
        <f>IF(Inserimento!G504="","",Inserimento!G504)</f>
        <v/>
      </c>
      <c r="G504" s="30">
        <f>IF(E504="","",E504*Inserimento!J504)</f>
        <v/>
      </c>
      <c r="H504" s="30">
        <f>IF(Inserimento!K504="","",Inserimento!K504)</f>
        <v/>
      </c>
      <c r="I504" s="30">
        <f>IF(Inserimento!L504="","",Inserimento!L504)</f>
        <v/>
      </c>
      <c r="J504" s="30">
        <f>IF(Inserimento!M504="","",Inserimento!M504)</f>
        <v/>
      </c>
      <c r="K504" s="30">
        <f>IF(Inserimento!N504="","",Inserimento!N504)</f>
        <v/>
      </c>
      <c r="L504" s="30">
        <f>IF(Inserimento!O504="","",Inserimento!O504)</f>
        <v/>
      </c>
      <c r="M504" s="30">
        <f>IF(Inserimento!P504="","",Inserimento!P504)</f>
        <v/>
      </c>
      <c r="N504" s="30">
        <f>IF(A504="","",SUM(F504,G504,H504,I504,J504,K504,L504,M504))</f>
        <v/>
      </c>
      <c r="O504" s="30">
        <f>IF(E504="","",E504-N504)</f>
        <v/>
      </c>
      <c r="P504" s="31">
        <f>IF(E504=0,"",IF(E504="","",O504/E504))</f>
        <v/>
      </c>
      <c r="Q504" s="30">
        <f>IF(O504="","",O504*Inserimento!Q504)</f>
        <v/>
      </c>
      <c r="R504" s="30">
        <f>IF(1-Inserimento!J504=0,"",IF(N504="","",SUM(F504,H504,I504,J504,K504,L504,M504)/(1-Inserimento!J504)))</f>
        <v/>
      </c>
      <c r="S504" s="8">
        <f>IF(P504="","",IF(P504&gt;=Parametri!$C$29,"OK",IF(P504&gt;=Parametri!$C$30,"ATTENZIONE","CRITICO")))</f>
        <v/>
      </c>
      <c r="T504" s="32">
        <f>IF(Inserimento!T504="","",TODAY()-Inserimento!T504)</f>
        <v/>
      </c>
      <c r="U504" s="8">
        <f>IF(S504="","",IF(AND(S504="CRITICO",T504&gt;Parametri!$C$31),"RIORDINO",IF(T504&gt;Parametri!$C$31,"VERIFICA","")))</f>
        <v/>
      </c>
    </row>
  </sheetData>
  <mergeCells count="3">
    <mergeCell ref="A1:U1"/>
    <mergeCell ref="A2:U2"/>
    <mergeCell ref="A3:U3"/>
  </mergeCells>
  <conditionalFormatting sqref="S5:S504">
    <cfRule type="expression" priority="1" dxfId="0">
      <formula>S5="OK"</formula>
    </cfRule>
    <cfRule type="expression" priority="2" dxfId="1">
      <formula>S5="ATTENZIONE"</formula>
    </cfRule>
    <cfRule type="expression" priority="3" dxfId="2">
      <formula>S5="CRITICO"</formula>
    </cfRule>
  </conditionalFormatting>
  <conditionalFormatting sqref="U5:U504">
    <cfRule type="expression" priority="4" dxfId="2">
      <formula>U5="RIORDINO"</formula>
    </cfRule>
    <cfRule type="expression" priority="5" dxfId="1">
      <formula>U5="VERIFICA"</formula>
    </cfRule>
  </conditionalFormatting>
  <conditionalFormatting sqref="O5:O504">
    <cfRule type="expression" priority="6" dxfId="2">
      <formula>O5&lt;0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37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20" customWidth="1" min="3" max="3"/>
    <col width="20" customWidth="1" min="4" max="4"/>
    <col width="20" customWidth="1" min="5" max="5"/>
    <col width="3" customWidth="1" min="6" max="6"/>
    <col width="20" customWidth="1" min="7" max="7"/>
    <col width="20" customWidth="1" min="8" max="8"/>
    <col width="20" customWidth="1" min="9" max="9"/>
    <col width="20" customWidth="1" min="10" max="10"/>
    <col width="3" customWidth="1" min="11" max="11"/>
    <col width="20" customWidth="1" min="12" max="12"/>
  </cols>
  <sheetData>
    <row r="1" ht="36" customHeight="1">
      <c r="A1" s="1" t="inlineStr">
        <is>
          <t>Dashboard — Sintesi Marginalità Amazon FBA</t>
        </is>
      </c>
    </row>
    <row r="2" ht="20" customHeight="1">
      <c r="A2" s="2" t="inlineStr">
        <is>
          <t>Aggiornato al 24/05/2026 | Dati collegati in tempo reale dal foglio Calcolo</t>
        </is>
      </c>
    </row>
    <row r="3" ht="16" customHeight="1">
      <c r="A3" s="3" t="inlineStr">
        <is>
          <t>Documento riservato — Uso interno aziendale</t>
        </is>
      </c>
    </row>
    <row r="4"/>
    <row r="5" ht="18" customHeight="1">
      <c r="B5" s="33" t="inlineStr">
        <is>
          <t>Ricavi totali (lordi)</t>
        </is>
      </c>
      <c r="C5" s="6" t="n"/>
      <c r="D5" s="34" t="inlineStr">
        <is>
          <t>Costi totali</t>
        </is>
      </c>
      <c r="E5" s="6" t="n"/>
      <c r="F5" s="35" t="inlineStr">
        <is>
          <t>Margine totale</t>
        </is>
      </c>
      <c r="G5" s="6" t="n"/>
      <c r="H5" s="36" t="inlineStr">
        <is>
          <t>Margine medio %</t>
        </is>
      </c>
      <c r="I5" s="6" t="n"/>
    </row>
    <row r="6" ht="32" customHeight="1">
      <c r="B6" s="37">
        <f>SUM(Calcolo!D5:D504)</f>
        <v/>
      </c>
      <c r="C6" s="6" t="n"/>
      <c r="D6" s="38">
        <f>SUM(Calcolo!N5:N504)</f>
        <v/>
      </c>
      <c r="E6" s="6" t="n"/>
      <c r="F6" s="39">
        <f>SUM(Calcolo!O5:O504)</f>
        <v/>
      </c>
      <c r="G6" s="6" t="n"/>
      <c r="H6" s="40">
        <f>IFERROR(AVERAGEIF(Calcolo!P5:P504,"&gt;0"),0)</f>
        <v/>
      </c>
      <c r="I6" s="6" t="n"/>
    </row>
    <row r="7" ht="16" customHeight="1">
      <c r="B7" s="41" t="n"/>
      <c r="C7" s="6" t="n"/>
      <c r="D7" s="42" t="n"/>
      <c r="E7" s="6" t="n"/>
      <c r="F7" s="43" t="n"/>
      <c r="G7" s="6" t="n"/>
      <c r="H7" s="44" t="n"/>
      <c r="I7" s="6" t="n"/>
    </row>
    <row r="8"/>
    <row r="9"/>
    <row r="10" ht="18" customHeight="1">
      <c r="B10" s="33" t="inlineStr">
        <is>
          <t>SKU attivi</t>
        </is>
      </c>
      <c r="C10" s="6" t="n"/>
      <c r="D10" s="45" t="inlineStr">
        <is>
          <t>SKU in stato CRITICO</t>
        </is>
      </c>
      <c r="E10" s="6" t="n"/>
      <c r="F10" s="46" t="inlineStr">
        <is>
          <t>SKU sotto soglia</t>
        </is>
      </c>
      <c r="G10" s="6" t="n"/>
      <c r="H10" s="45" t="inlineStr">
        <is>
          <t>Da riordinare</t>
        </is>
      </c>
      <c r="I10" s="6" t="n"/>
    </row>
    <row r="11" ht="32" customHeight="1">
      <c r="B11" s="47">
        <f>COUNTA(Calcolo!A5:A504)</f>
        <v/>
      </c>
      <c r="C11" s="6" t="n"/>
      <c r="D11" s="48">
        <f>COUNTIF(Calcolo!S5:S504,"CRITICO")</f>
        <v/>
      </c>
      <c r="E11" s="6" t="n"/>
      <c r="F11" s="49">
        <f>COUNTIF(Calcolo!P5:P504,"&lt;"&amp;Parametri!$C$29)</f>
        <v/>
      </c>
      <c r="G11" s="6" t="n"/>
      <c r="H11" s="48">
        <f>COUNTIF(Calcolo!U5:U504,"RIORDINO")</f>
        <v/>
      </c>
      <c r="I11" s="6" t="n"/>
    </row>
    <row r="12" ht="16" customHeight="1">
      <c r="B12" s="41" t="n"/>
      <c r="C12" s="6" t="n"/>
      <c r="D12" s="50" t="n"/>
      <c r="E12" s="6" t="n"/>
      <c r="F12" s="51" t="n"/>
      <c r="G12" s="6" t="n"/>
      <c r="H12" s="50" t="n"/>
      <c r="I12" s="6" t="n"/>
    </row>
    <row r="13"/>
    <row r="14" ht="10" customHeight="1"/>
    <row r="15" ht="22" customHeight="1">
      <c r="B15" s="4" t="inlineStr">
        <is>
          <t>TOP 10 SKU PER MARGINE UNITARIO</t>
        </is>
      </c>
      <c r="C15" s="5" t="n"/>
      <c r="D15" s="5" t="n"/>
      <c r="E15" s="5" t="n"/>
      <c r="F15" s="5" t="n"/>
      <c r="G15" s="5" t="n"/>
      <c r="H15" s="5" t="n"/>
      <c r="I15" s="5" t="n"/>
      <c r="J15" s="6" t="n"/>
    </row>
    <row r="16" ht="20" customHeight="1">
      <c r="B16" s="18" t="inlineStr">
        <is>
          <t>SKU</t>
        </is>
      </c>
      <c r="C16" s="18" t="inlineStr">
        <is>
          <t>Prodotto</t>
        </is>
      </c>
      <c r="D16" s="18" t="inlineStr">
        <is>
          <t>Categoria</t>
        </is>
      </c>
      <c r="E16" s="18" t="inlineStr">
        <is>
          <t>Margine €</t>
        </is>
      </c>
      <c r="F16" s="18" t="inlineStr">
        <is>
          <t>Margine %</t>
        </is>
      </c>
      <c r="G16" s="18" t="inlineStr">
        <is>
          <t>Stato</t>
        </is>
      </c>
    </row>
    <row r="17" ht="18" customHeight="1">
      <c r="B17" s="13" t="inlineStr">
        <is>
          <t>SKU-004</t>
        </is>
      </c>
      <c r="C17" s="13" t="inlineStr">
        <is>
          <t>Borraccia acciaio 750ml</t>
        </is>
      </c>
      <c r="D17" s="13" t="inlineStr">
        <is>
          <t>Sport</t>
        </is>
      </c>
      <c r="E17" s="52" t="n">
        <v>5.46</v>
      </c>
      <c r="F17" s="28" t="n">
        <v>0.364</v>
      </c>
      <c r="G17" s="53" t="inlineStr">
        <is>
          <t>OK</t>
        </is>
      </c>
    </row>
    <row r="18" ht="18" customHeight="1">
      <c r="B18" s="8" t="inlineStr">
        <is>
          <t>SKU-001</t>
        </is>
      </c>
      <c r="C18" s="8" t="inlineStr">
        <is>
          <t>Contenitore ermetico 1L</t>
        </is>
      </c>
      <c r="D18" s="8" t="inlineStr">
        <is>
          <t>Casa e cucina</t>
        </is>
      </c>
      <c r="E18" s="54" t="n">
        <v>4.72</v>
      </c>
      <c r="F18" s="31" t="n">
        <v>0.363</v>
      </c>
      <c r="G18" s="53" t="inlineStr">
        <is>
          <t>OK</t>
        </is>
      </c>
    </row>
    <row r="19" ht="18" customHeight="1">
      <c r="B19" s="13" t="inlineStr">
        <is>
          <t>SKU-009</t>
        </is>
      </c>
      <c r="C19" s="13" t="inlineStr">
        <is>
          <t>Lampada LED scrivania USB</t>
        </is>
      </c>
      <c r="D19" s="13" t="inlineStr">
        <is>
          <t>Elettronica</t>
        </is>
      </c>
      <c r="E19" s="52" t="n">
        <v>8.039999999999999</v>
      </c>
      <c r="F19" s="28" t="n">
        <v>0.322</v>
      </c>
      <c r="G19" s="53" t="inlineStr">
        <is>
          <t>OK</t>
        </is>
      </c>
    </row>
    <row r="20" ht="18" customHeight="1">
      <c r="B20" s="8" t="inlineStr">
        <is>
          <t>SKU-010</t>
        </is>
      </c>
      <c r="C20" s="8" t="inlineStr">
        <is>
          <t>Set pennelli trucco 12pz</t>
        </is>
      </c>
      <c r="D20" s="8" t="inlineStr">
        <is>
          <t>Bellezza</t>
        </is>
      </c>
      <c r="E20" s="54" t="n">
        <v>4.46</v>
      </c>
      <c r="F20" s="31" t="n">
        <v>0.321</v>
      </c>
      <c r="G20" s="53" t="inlineStr">
        <is>
          <t>OK</t>
        </is>
      </c>
    </row>
    <row r="21" ht="18" customHeight="1">
      <c r="B21" s="13" t="inlineStr">
        <is>
          <t>SKU-003</t>
        </is>
      </c>
      <c r="C21" s="13" t="inlineStr">
        <is>
          <t>Crema viso idratante 50ml</t>
        </is>
      </c>
      <c r="D21" s="13" t="inlineStr">
        <is>
          <t>Bellezza</t>
        </is>
      </c>
      <c r="E21" s="52" t="n">
        <v>5.47</v>
      </c>
      <c r="F21" s="28" t="n">
        <v>0.296</v>
      </c>
      <c r="G21" s="53" t="inlineStr">
        <is>
          <t>OK</t>
        </is>
      </c>
    </row>
    <row r="22" ht="18" customHeight="1">
      <c r="B22" s="8" t="inlineStr">
        <is>
          <t>SKU-007</t>
        </is>
      </c>
      <c r="C22" s="8" t="inlineStr">
        <is>
          <t>Miele millefiori 500g</t>
        </is>
      </c>
      <c r="D22" s="8" t="inlineStr">
        <is>
          <t>Alimentari</t>
        </is>
      </c>
      <c r="E22" s="54" t="n">
        <v>2.46</v>
      </c>
      <c r="F22" s="31" t="n">
        <v>0.207</v>
      </c>
      <c r="G22" s="53" t="inlineStr">
        <is>
          <t>OK</t>
        </is>
      </c>
    </row>
    <row r="23" ht="18" customHeight="1">
      <c r="B23" s="13" t="inlineStr">
        <is>
          <t>SKU-002</t>
        </is>
      </c>
      <c r="C23" s="13" t="inlineStr">
        <is>
          <t>Cuffie Bluetooth Sport</t>
        </is>
      </c>
      <c r="D23" s="13" t="inlineStr">
        <is>
          <t>Elettronica</t>
        </is>
      </c>
      <c r="E23" s="52" t="n">
        <v>5.86</v>
      </c>
      <c r="F23" s="28" t="n">
        <v>0.195</v>
      </c>
      <c r="G23" s="53" t="inlineStr">
        <is>
          <t>OK</t>
        </is>
      </c>
    </row>
    <row r="24" ht="18" customHeight="1">
      <c r="B24" s="8" t="inlineStr">
        <is>
          <t>SKU-005</t>
        </is>
      </c>
      <c r="C24" s="8" t="inlineStr">
        <is>
          <t>Organizer scrivania bambù</t>
        </is>
      </c>
      <c r="D24" s="8" t="inlineStr">
        <is>
          <t>Ufficio</t>
        </is>
      </c>
      <c r="E24" s="54" t="n">
        <v>3.02</v>
      </c>
      <c r="F24" s="31" t="n">
        <v>0.152</v>
      </c>
      <c r="G24" s="55" t="inlineStr">
        <is>
          <t>ATTENZIONE</t>
        </is>
      </c>
    </row>
    <row r="25" ht="18" customHeight="1">
      <c r="B25" s="13" t="inlineStr">
        <is>
          <t>SKU-006</t>
        </is>
      </c>
      <c r="C25" s="13" t="inlineStr">
        <is>
          <t>T-shirt cotone organico M</t>
        </is>
      </c>
      <c r="D25" s="13" t="inlineStr">
        <is>
          <t>Abbigliamento</t>
        </is>
      </c>
      <c r="E25" s="52" t="n">
        <v>1.84</v>
      </c>
      <c r="F25" s="28" t="n">
        <v>0.08</v>
      </c>
      <c r="G25" s="55" t="inlineStr">
        <is>
          <t>ATTENZIONE</t>
        </is>
      </c>
    </row>
    <row r="26" ht="18" customHeight="1">
      <c r="B26" s="8" t="inlineStr">
        <is>
          <t>SKU-008</t>
        </is>
      </c>
      <c r="C26" s="8" t="inlineStr">
        <is>
          <t>Pasta artigianale 500g</t>
        </is>
      </c>
      <c r="D26" s="8" t="inlineStr">
        <is>
          <t>Alimentari</t>
        </is>
      </c>
      <c r="E26" s="56" t="n">
        <v>-0.14</v>
      </c>
      <c r="F26" s="31" t="n">
        <v>-0.029</v>
      </c>
      <c r="G26" s="57" t="inlineStr">
        <is>
          <t>CRITICO</t>
        </is>
      </c>
    </row>
    <row r="27" ht="10" customHeight="1"/>
    <row r="28">
      <c r="B28" s="4" t="inlineStr">
        <is>
          <t>DISTRIBUZIONE STATI SKU</t>
        </is>
      </c>
      <c r="C28" s="5" t="n"/>
      <c r="D28" s="5" t="n"/>
      <c r="E28" s="6" t="n"/>
      <c r="G28" s="4" t="inlineStr">
        <is>
          <t>MARGINE PER CATEGORIA</t>
        </is>
      </c>
      <c r="H28" s="5" t="n"/>
      <c r="I28" s="5" t="n"/>
      <c r="J28" s="6" t="n"/>
    </row>
    <row r="29" ht="20" customHeight="1">
      <c r="B29" s="18" t="inlineStr">
        <is>
          <t>Stato</t>
        </is>
      </c>
      <c r="C29" s="18" t="inlineStr">
        <is>
          <t>Conteggio</t>
        </is>
      </c>
      <c r="G29" s="18" t="inlineStr">
        <is>
          <t>Categoria</t>
        </is>
      </c>
      <c r="H29" s="18" t="inlineStr">
        <is>
          <t>Margine medio €</t>
        </is>
      </c>
    </row>
    <row r="30" ht="18" customHeight="1">
      <c r="B30" s="58" t="inlineStr">
        <is>
          <t>OK</t>
        </is>
      </c>
      <c r="C30" s="59" t="n">
        <v>6</v>
      </c>
      <c r="G30" s="58" t="inlineStr">
        <is>
          <t>Casa e cucina</t>
        </is>
      </c>
      <c r="H30" s="60" t="n">
        <v>4.72</v>
      </c>
    </row>
    <row r="31" ht="18" customHeight="1">
      <c r="B31" s="58" t="inlineStr">
        <is>
          <t>ATTENZIONE</t>
        </is>
      </c>
      <c r="C31" s="59" t="n">
        <v>2</v>
      </c>
      <c r="G31" s="58" t="inlineStr">
        <is>
          <t>Elettronica</t>
        </is>
      </c>
      <c r="H31" s="60" t="n">
        <v>6.95</v>
      </c>
    </row>
    <row r="32" ht="18" customHeight="1">
      <c r="B32" s="58" t="inlineStr">
        <is>
          <t>CRITICO</t>
        </is>
      </c>
      <c r="C32" s="59" t="n">
        <v>2</v>
      </c>
      <c r="G32" s="58" t="inlineStr">
        <is>
          <t>Bellezza</t>
        </is>
      </c>
      <c r="H32" s="60" t="n">
        <v>4.97</v>
      </c>
    </row>
    <row r="33" ht="18" customHeight="1">
      <c r="G33" s="58" t="inlineStr">
        <is>
          <t>Sport</t>
        </is>
      </c>
      <c r="H33" s="60" t="n">
        <v>5.46</v>
      </c>
    </row>
    <row r="34" ht="18" customHeight="1">
      <c r="G34" s="58" t="inlineStr">
        <is>
          <t>Ufficio</t>
        </is>
      </c>
      <c r="H34" s="60" t="n">
        <v>3.02</v>
      </c>
    </row>
    <row r="35" ht="18" customHeight="1">
      <c r="G35" s="58" t="inlineStr">
        <is>
          <t>Abbigliamento</t>
        </is>
      </c>
      <c r="H35" s="60" t="n">
        <v>1.84</v>
      </c>
    </row>
    <row r="36" ht="18" customHeight="1">
      <c r="G36" s="58" t="inlineStr">
        <is>
          <t>Alimentari</t>
        </is>
      </c>
      <c r="H36" s="60" t="n">
        <v>1.16</v>
      </c>
    </row>
    <row r="37" ht="18" customHeight="1">
      <c r="G37" s="58" t="inlineStr">
        <is>
          <t>Altro</t>
        </is>
      </c>
      <c r="H37" s="60" t="n">
        <v>0</v>
      </c>
    </row>
  </sheetData>
  <mergeCells count="30">
    <mergeCell ref="A1:L1"/>
    <mergeCell ref="A2:L2"/>
    <mergeCell ref="A3:L3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H5:I5"/>
    <mergeCell ref="H6:I6"/>
    <mergeCell ref="H7:I7"/>
    <mergeCell ref="B10:C10"/>
    <mergeCell ref="B11:C11"/>
    <mergeCell ref="B12:C12"/>
    <mergeCell ref="D10:E10"/>
    <mergeCell ref="D11:E11"/>
    <mergeCell ref="D12:E12"/>
    <mergeCell ref="F10:G10"/>
    <mergeCell ref="F11:G11"/>
    <mergeCell ref="F12:G12"/>
    <mergeCell ref="H10:I10"/>
    <mergeCell ref="H11:I11"/>
    <mergeCell ref="H12:I12"/>
    <mergeCell ref="B15:J15"/>
    <mergeCell ref="B28:E28"/>
    <mergeCell ref="G28:J28"/>
  </mergeCells>
  <conditionalFormatting sqref="E17:E26">
    <cfRule type="expression" priority="1" dxfId="2">
      <formula>E17&lt;0</formula>
    </cfRule>
    <cfRule type="expression" priority="2" dxfId="0">
      <formula>E17&gt;0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2026-05-24T11:22:08Z</dcterms:created>
  <dcterms:modified xmlns:dcterms="http://purl.org/dc/terms/" xmlns:xsi="http://www.w3.org/2001/XMLSchema-instance" xsi:type="dcterms:W3CDTF">2026-05-24T11:22:08Z</dcterms:modified>
</cp:coreProperties>
</file>