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Conto Economico" sheetId="1" state="visible" r:id="rId1"/>
    <sheet xmlns:r="http://schemas.openxmlformats.org/officeDocument/2006/relationships" name="Dashboard KPI" sheetId="2" state="visible" r:id="rId2"/>
    <sheet xmlns:r="http://schemas.openxmlformats.org/officeDocument/2006/relationships" name="Analisi Costi" sheetId="3" state="visible" r:id="rId3"/>
    <sheet xmlns:r="http://schemas.openxmlformats.org/officeDocument/2006/relationships" name="Analisi Ricavi" sheetId="4" state="visible" r:id="rId4"/>
    <sheet xmlns:r="http://schemas.openxmlformats.org/officeDocument/2006/relationships" name="Parametri" sheetId="5" state="visible" r:id="rId5"/>
    <sheet xmlns:r="http://schemas.openxmlformats.org/officeDocument/2006/relationships" name="Istruzioni" sheetId="6" state="visible" r:id="rId6"/>
  </sheets>
  <definedNames>
    <definedName name="_xlnm.Print_Titles" localSheetId="0">'Conto Economico'!1:4</definedName>
    <definedName name="_xlnm.Print_Titles" localSheetId="2">'Analisi Costi'!1:4</definedName>
    <definedName name="_xlnm.Print_Titles" localSheetId="3">'Analisi Ricavi'!1:4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0.00&quot;%&quot;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55555"/>
      <sz val="9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color rgb="00000000"/>
      <sz val="10"/>
    </font>
    <font>
      <name val="Calibri"/>
      <b val="1"/>
      <color rgb="00000000"/>
      <sz val="10"/>
    </font>
    <font>
      <name val="Calibri"/>
      <b val="1"/>
      <color rgb="00FFFFFF"/>
      <sz val="10"/>
    </font>
    <font>
      <name val="Calibri"/>
      <b val="1"/>
      <color rgb="00134E4A"/>
      <sz val="10"/>
    </font>
    <font>
      <name val="Calibri"/>
      <color rgb="00444444"/>
      <sz val="9"/>
    </font>
    <font>
      <name val="Calibri"/>
      <b val="1"/>
      <color rgb="000F766E"/>
      <sz val="18"/>
    </font>
    <font>
      <name val="Calibri"/>
      <i val="1"/>
      <color rgb="00888888"/>
      <sz val="8"/>
    </font>
    <font>
      <name val="Calibri"/>
      <b val="1"/>
      <color rgb="00DC2626"/>
      <sz val="18"/>
    </font>
    <font>
      <name val="Calibri"/>
      <b val="1"/>
      <color rgb="00134E4A"/>
      <sz val="18"/>
    </font>
    <font>
      <name val="Calibri"/>
      <b val="1"/>
      <color rgb="007C3AED"/>
      <sz val="18"/>
    </font>
    <font>
      <name val="Calibri"/>
      <b val="1"/>
      <color rgb="00FFFFFF"/>
      <sz val="13"/>
    </font>
  </fonts>
  <fills count="12">
    <fill>
      <patternFill/>
    </fill>
    <fill>
      <patternFill patternType="gray125"/>
    </fill>
    <fill>
      <patternFill patternType="solid">
        <fgColor rgb="00134E4A"/>
      </patternFill>
    </fill>
    <fill>
      <patternFill patternType="solid">
        <fgColor rgb="00E6FFFA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DC2626"/>
      </patternFill>
    </fill>
    <fill>
      <patternFill patternType="solid">
        <fgColor rgb="00CCFBF1"/>
      </patternFill>
    </fill>
    <fill>
      <patternFill patternType="solid">
        <fgColor rgb="00F8FAFC"/>
      </patternFill>
    </fill>
    <fill>
      <patternFill patternType="solid">
        <fgColor rgb="00FFFBEB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right" vertical="center"/>
    </xf>
    <xf numFmtId="164" fontId="6" fillId="6" borderId="1" applyAlignment="1" pivotButton="0" quotePrefix="0" xfId="0">
      <alignment horizontal="right" vertical="center"/>
    </xf>
    <xf numFmtId="165" fontId="5" fillId="6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left" vertical="center" wrapText="1"/>
    </xf>
    <xf numFmtId="164" fontId="5" fillId="7" borderId="1" applyAlignment="1" pivotButton="0" quotePrefix="0" xfId="0">
      <alignment horizontal="right" vertical="center"/>
    </xf>
    <xf numFmtId="164" fontId="6" fillId="7" borderId="1" applyAlignment="1" pivotButton="0" quotePrefix="0" xfId="0">
      <alignment horizontal="right" vertical="center"/>
    </xf>
    <xf numFmtId="165" fontId="5" fillId="7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/>
    </xf>
    <xf numFmtId="165" fontId="7" fillId="5" borderId="1" applyAlignment="1" pivotButton="0" quotePrefix="0" xfId="0">
      <alignment horizontal="right" vertical="center"/>
    </xf>
    <xf numFmtId="0" fontId="4" fillId="8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 wrapText="1"/>
    </xf>
    <xf numFmtId="164" fontId="7" fillId="8" borderId="1" applyAlignment="1" pivotButton="0" quotePrefix="0" xfId="0">
      <alignment horizontal="right" vertical="center"/>
    </xf>
    <xf numFmtId="165" fontId="7" fillId="8" borderId="1" applyAlignment="1" pivotButton="0" quotePrefix="0" xfId="0">
      <alignment horizontal="right" vertical="center"/>
    </xf>
    <xf numFmtId="0" fontId="3" fillId="2" borderId="2" applyAlignment="1" pivotButton="0" quotePrefix="0" xfId="0">
      <alignment horizontal="left" vertical="center" wrapText="1"/>
    </xf>
    <xf numFmtId="164" fontId="3" fillId="2" borderId="2" applyAlignment="1" pivotButton="0" quotePrefix="0" xfId="0">
      <alignment horizontal="right" vertical="center"/>
    </xf>
    <xf numFmtId="165" fontId="3" fillId="2" borderId="2" applyAlignment="1" pivotButton="0" quotePrefix="0" xfId="0">
      <alignment horizontal="right" vertical="center"/>
    </xf>
    <xf numFmtId="0" fontId="8" fillId="9" borderId="1" applyAlignment="1" pivotButton="0" quotePrefix="0" xfId="0">
      <alignment horizontal="left" vertical="center" wrapText="1"/>
    </xf>
    <xf numFmtId="165" fontId="8" fillId="9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0" fontId="9" fillId="10" borderId="1" applyAlignment="1" pivotButton="0" quotePrefix="0" xfId="0">
      <alignment horizontal="center" vertical="center" wrapText="1"/>
    </xf>
    <xf numFmtId="164" fontId="10" fillId="6" borderId="2" applyAlignment="1" pivotButton="0" quotePrefix="0" xfId="0">
      <alignment horizontal="center" vertical="center" wrapText="1"/>
    </xf>
    <xf numFmtId="164" fontId="12" fillId="6" borderId="2" applyAlignment="1" pivotButton="0" quotePrefix="0" xfId="0">
      <alignment horizontal="center" vertical="center" wrapText="1"/>
    </xf>
    <xf numFmtId="164" fontId="13" fillId="6" borderId="2" applyAlignment="1" pivotButton="0" quotePrefix="0" xfId="0">
      <alignment horizontal="center" vertical="center" wrapText="1"/>
    </xf>
    <xf numFmtId="165" fontId="14" fillId="6" borderId="2" applyAlignment="1" pivotButton="0" quotePrefix="0" xfId="0">
      <alignment horizontal="center" vertical="center" wrapText="1"/>
    </xf>
    <xf numFmtId="0" fontId="11" fillId="10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3" fillId="8" borderId="2" applyAlignment="1" pivotButton="0" quotePrefix="0" xfId="0">
      <alignment horizontal="left" vertical="center" wrapText="1"/>
    </xf>
    <xf numFmtId="164" fontId="3" fillId="8" borderId="2" applyAlignment="1" pivotButton="0" quotePrefix="0" xfId="0">
      <alignment horizontal="right" vertical="center"/>
    </xf>
    <xf numFmtId="165" fontId="3" fillId="8" borderId="2" applyAlignment="1" pivotButton="0" quotePrefix="0" xfId="0">
      <alignment horizontal="right" vertical="center"/>
    </xf>
    <xf numFmtId="0" fontId="3" fillId="5" borderId="2" applyAlignment="1" pivotButton="0" quotePrefix="0" xfId="0">
      <alignment horizontal="left" vertical="center" wrapText="1"/>
    </xf>
    <xf numFmtId="164" fontId="3" fillId="5" borderId="2" applyAlignment="1" pivotButton="0" quotePrefix="0" xfId="0">
      <alignment horizontal="right" vertical="center"/>
    </xf>
    <xf numFmtId="165" fontId="3" fillId="5" borderId="2" applyAlignment="1" pivotButton="0" quotePrefix="0" xfId="0">
      <alignment horizontal="right" vertical="center"/>
    </xf>
    <xf numFmtId="0" fontId="15" fillId="2" borderId="1" applyAlignment="1" pivotButton="0" quotePrefix="0" xfId="0">
      <alignment horizontal="center" vertical="center" wrapText="1"/>
    </xf>
    <xf numFmtId="0" fontId="5" fillId="11" borderId="1" applyAlignment="1" pivotButton="0" quotePrefix="0" xfId="0">
      <alignment horizontal="left" vertical="center" wrapText="1"/>
    </xf>
    <xf numFmtId="165" fontId="5" fillId="7" borderId="1" applyAlignment="1" pivotButton="0" quotePrefix="0" xfId="0">
      <alignment horizontal="left" vertical="center" wrapText="1"/>
    </xf>
    <xf numFmtId="165" fontId="5" fillId="11" borderId="1" applyAlignment="1" pivotButton="0" quotePrefix="0" xfId="0">
      <alignment horizontal="left" vertical="center" wrapText="1"/>
    </xf>
    <xf numFmtId="165" fontId="5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DC2626"/>
        <sz val="11"/>
      </font>
      <fill>
        <patternFill patternType="solid">
          <fgColor rgb="00FECACA"/>
        </patternFill>
      </fill>
    </dxf>
    <dxf>
      <font>
        <name val="Calibri"/>
        <b val="1"/>
        <color rgb="00166534"/>
        <sz val="11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Ricavi vs Costi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 KPI'!C11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 KPI'!$B$12:$B$23</f>
            </numRef>
          </cat>
          <val>
            <numRef>
              <f>'Dashboard KPI'!$C$12:$C$23</f>
            </numRef>
          </val>
        </ser>
        <ser>
          <idx val="1"/>
          <order val="1"/>
          <tx>
            <strRef>
              <f>'Dashboard KPI'!D11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 KPI'!$B$12:$B$23</f>
            </numRef>
          </cat>
          <val>
            <numRef>
              <f>'Dashboard KPI'!$D$12:$D$23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EBITDA Mensile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 KPI'!E11</f>
            </strRef>
          </tx>
          <spPr>
            <a:ln xmlns:a="http://schemas.openxmlformats.org/drawingml/2006/main" w="25000">
              <a:solidFill>
                <a:srgbClr val="134E4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 KPI'!$B$12:$B$23</f>
            </numRef>
          </cat>
          <val>
            <numRef>
              <f>'Dashboard KPI'!$E$12:$E$23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Composizione Costi Annuali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'Analisi Costi'!$A$5:$A$12</f>
            </numRef>
          </cat>
          <val>
            <numRef>
              <f>'Analisi Costi'!$N$5:$N$12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Composizione Ricavi Annuali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'Analisi Ricavi'!$A$5:$A$9</f>
            </numRef>
          </cat>
          <val>
            <numRef>
              <f>'Analisi Ricavi'!$N$5:$N$9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25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25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15</row>
      <rowOff>0</rowOff>
    </from>
    <ext cx="576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12</row>
      <rowOff>0</rowOff>
    </from>
    <ext cx="576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2:O24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6" customWidth="1" min="14" max="14"/>
    <col width="14" customWidth="1" min="15" max="15"/>
  </cols>
  <sheetData>
    <row r="1" ht="12" customHeight="1"/>
    <row r="2" ht="40" customHeight="1">
      <c r="A2" s="1" t="inlineStr">
        <is>
          <t>ANALISI COSTI E RICAVI — CONTO ECONOMICO MENSILE</t>
        </is>
      </c>
    </row>
    <row r="3" ht="18" customHeight="1">
      <c r="A3" s="2" t="inlineStr">
        <is>
          <t>Anno di riferimento: 2026  |  Aggiornato al: 16/03/2026</t>
        </is>
      </c>
    </row>
    <row r="4" ht="22" customHeight="1">
      <c r="A4" s="3" t="inlineStr">
        <is>
          <t>VOCE</t>
        </is>
      </c>
      <c r="B4" s="3" t="inlineStr">
        <is>
          <t>Gen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Mag</t>
        </is>
      </c>
      <c r="G4" s="3" t="inlineStr">
        <is>
          <t>Giu</t>
        </is>
      </c>
      <c r="H4" s="3" t="inlineStr">
        <is>
          <t>Lug</t>
        </is>
      </c>
      <c r="I4" s="3" t="inlineStr">
        <is>
          <t>Ago</t>
        </is>
      </c>
      <c r="J4" s="3" t="inlineStr">
        <is>
          <t>Set</t>
        </is>
      </c>
      <c r="K4" s="3" t="inlineStr">
        <is>
          <t>Ott</t>
        </is>
      </c>
      <c r="L4" s="3" t="inlineStr">
        <is>
          <t>Nov</t>
        </is>
      </c>
      <c r="M4" s="3" t="inlineStr">
        <is>
          <t>Dic</t>
        </is>
      </c>
      <c r="N4" s="3" t="inlineStr">
        <is>
          <t>TOTALE ANNO</t>
        </is>
      </c>
      <c r="O4" s="3" t="inlineStr">
        <is>
          <t>% SUL TOTALE</t>
        </is>
      </c>
    </row>
    <row r="5" ht="18" customHeight="1">
      <c r="A5" s="4" t="inlineStr">
        <is>
          <t>▶  RICAVI</t>
        </is>
      </c>
    </row>
    <row r="6" ht="18" customHeight="1">
      <c r="A6" s="5" t="inlineStr">
        <is>
          <t>Vendite Prodotti A</t>
        </is>
      </c>
      <c r="B6" s="6" t="n">
        <v>27152</v>
      </c>
      <c r="C6" s="6" t="n">
        <v>21113</v>
      </c>
      <c r="D6" s="6" t="n">
        <v>21015</v>
      </c>
      <c r="E6" s="6" t="n">
        <v>23945</v>
      </c>
      <c r="F6" s="6" t="n">
        <v>27525</v>
      </c>
      <c r="G6" s="6" t="n">
        <v>19900</v>
      </c>
      <c r="H6" s="6" t="n">
        <v>24286</v>
      </c>
      <c r="I6" s="6" t="n">
        <v>25795</v>
      </c>
      <c r="J6" s="6" t="n">
        <v>19431</v>
      </c>
      <c r="K6" s="6" t="n">
        <v>18913</v>
      </c>
      <c r="L6" s="6" t="n">
        <v>27086</v>
      </c>
      <c r="M6" s="6" t="n">
        <v>24927</v>
      </c>
      <c r="N6" s="7">
        <f>SUM(B6:M6)</f>
        <v/>
      </c>
      <c r="O6" s="8">
        <f>N6/N11*100</f>
        <v/>
      </c>
    </row>
    <row r="7" ht="18" customHeight="1">
      <c r="A7" s="9" t="inlineStr">
        <is>
          <t>Vendite Prodotti B</t>
        </is>
      </c>
      <c r="B7" s="10" t="n">
        <v>16768</v>
      </c>
      <c r="C7" s="10" t="n">
        <v>18068</v>
      </c>
      <c r="D7" s="10" t="n">
        <v>12362</v>
      </c>
      <c r="E7" s="10" t="n">
        <v>19673</v>
      </c>
      <c r="F7" s="10" t="n">
        <v>14718</v>
      </c>
      <c r="G7" s="10" t="n">
        <v>17489</v>
      </c>
      <c r="H7" s="10" t="n">
        <v>14090</v>
      </c>
      <c r="I7" s="10" t="n">
        <v>13194</v>
      </c>
      <c r="J7" s="10" t="n">
        <v>19272</v>
      </c>
      <c r="K7" s="10" t="n">
        <v>14668</v>
      </c>
      <c r="L7" s="10" t="n">
        <v>15625</v>
      </c>
      <c r="M7" s="10" t="n">
        <v>16437</v>
      </c>
      <c r="N7" s="11">
        <f>SUM(B7:M7)</f>
        <v/>
      </c>
      <c r="O7" s="12">
        <f>N7/N11*100</f>
        <v/>
      </c>
    </row>
    <row r="8" ht="18" customHeight="1">
      <c r="A8" s="5" t="inlineStr">
        <is>
          <t>Servizi Consulenza</t>
        </is>
      </c>
      <c r="B8" s="6" t="n">
        <v>10693</v>
      </c>
      <c r="C8" s="6" t="n">
        <v>13476</v>
      </c>
      <c r="D8" s="6" t="n">
        <v>14641</v>
      </c>
      <c r="E8" s="6" t="n">
        <v>11898</v>
      </c>
      <c r="F8" s="6" t="n">
        <v>13519</v>
      </c>
      <c r="G8" s="6" t="n">
        <v>14931</v>
      </c>
      <c r="H8" s="6" t="n">
        <v>10269</v>
      </c>
      <c r="I8" s="6" t="n">
        <v>14978</v>
      </c>
      <c r="J8" s="6" t="n">
        <v>12986</v>
      </c>
      <c r="K8" s="6" t="n">
        <v>10008</v>
      </c>
      <c r="L8" s="6" t="n">
        <v>10110</v>
      </c>
      <c r="M8" s="6" t="n">
        <v>11820</v>
      </c>
      <c r="N8" s="7">
        <f>SUM(B8:M8)</f>
        <v/>
      </c>
      <c r="O8" s="8">
        <f>N8/N11*100</f>
        <v/>
      </c>
    </row>
    <row r="9" ht="18" customHeight="1">
      <c r="A9" s="9" t="inlineStr">
        <is>
          <t>Abbonamenti / Licenze</t>
        </is>
      </c>
      <c r="B9" s="10" t="n">
        <v>7824</v>
      </c>
      <c r="C9" s="10" t="n">
        <v>6835</v>
      </c>
      <c r="D9" s="10" t="n">
        <v>6840</v>
      </c>
      <c r="E9" s="10" t="n">
        <v>7312</v>
      </c>
      <c r="F9" s="10" t="n">
        <v>5980</v>
      </c>
      <c r="G9" s="10" t="n">
        <v>5978</v>
      </c>
      <c r="H9" s="10" t="n">
        <v>6909</v>
      </c>
      <c r="I9" s="10" t="n">
        <v>6055</v>
      </c>
      <c r="J9" s="10" t="n">
        <v>5614</v>
      </c>
      <c r="K9" s="10" t="n">
        <v>5708</v>
      </c>
      <c r="L9" s="10" t="n">
        <v>8209</v>
      </c>
      <c r="M9" s="10" t="n">
        <v>6554</v>
      </c>
      <c r="N9" s="11">
        <f>SUM(B9:M9)</f>
        <v/>
      </c>
      <c r="O9" s="12">
        <f>N9/N11*100</f>
        <v/>
      </c>
    </row>
    <row r="10" ht="18" customHeight="1">
      <c r="A10" s="5" t="inlineStr">
        <is>
          <t>Altre Entrate</t>
        </is>
      </c>
      <c r="B10" s="6" t="n">
        <v>3642</v>
      </c>
      <c r="C10" s="6" t="n">
        <v>2816</v>
      </c>
      <c r="D10" s="6" t="n">
        <v>3643</v>
      </c>
      <c r="E10" s="6" t="n">
        <v>2876</v>
      </c>
      <c r="F10" s="6" t="n">
        <v>3462</v>
      </c>
      <c r="G10" s="6" t="n">
        <v>1655</v>
      </c>
      <c r="H10" s="6" t="n">
        <v>3491</v>
      </c>
      <c r="I10" s="6" t="n">
        <v>1764</v>
      </c>
      <c r="J10" s="6" t="n">
        <v>2388</v>
      </c>
      <c r="K10" s="6" t="n">
        <v>2236</v>
      </c>
      <c r="L10" s="6" t="n">
        <v>2034</v>
      </c>
      <c r="M10" s="6" t="n">
        <v>3096</v>
      </c>
      <c r="N10" s="7">
        <f>SUM(B10:M10)</f>
        <v/>
      </c>
      <c r="O10" s="8">
        <f>N10/N11*100</f>
        <v/>
      </c>
    </row>
    <row r="11" ht="18" customHeight="1">
      <c r="A11" s="13" t="inlineStr">
        <is>
          <t>TOTALE RICAVI</t>
        </is>
      </c>
      <c r="B11" s="14">
        <f>SUM(B6:B10)</f>
        <v/>
      </c>
      <c r="C11" s="14">
        <f>SUM(C6:C10)</f>
        <v/>
      </c>
      <c r="D11" s="14">
        <f>SUM(D6:D10)</f>
        <v/>
      </c>
      <c r="E11" s="14">
        <f>SUM(E6:E10)</f>
        <v/>
      </c>
      <c r="F11" s="14">
        <f>SUM(F6:F10)</f>
        <v/>
      </c>
      <c r="G11" s="14">
        <f>SUM(G6:G10)</f>
        <v/>
      </c>
      <c r="H11" s="14">
        <f>SUM(H6:H10)</f>
        <v/>
      </c>
      <c r="I11" s="14">
        <f>SUM(I6:I10)</f>
        <v/>
      </c>
      <c r="J11" s="14">
        <f>SUM(J6:J10)</f>
        <v/>
      </c>
      <c r="K11" s="14">
        <f>SUM(K6:K10)</f>
        <v/>
      </c>
      <c r="L11" s="14">
        <f>SUM(L6:L10)</f>
        <v/>
      </c>
      <c r="M11" s="14">
        <f>SUM(M6:M10)</f>
        <v/>
      </c>
      <c r="N11" s="14">
        <f>SUM(N6:N10)</f>
        <v/>
      </c>
      <c r="O11" s="15" t="n">
        <v>100</v>
      </c>
    </row>
    <row r="12" ht="18" customHeight="1">
      <c r="A12" s="16" t="inlineStr">
        <is>
          <t>▶  COSTI OPERATIVI</t>
        </is>
      </c>
    </row>
    <row r="13" ht="18" customHeight="1">
      <c r="A13" s="5" t="inlineStr">
        <is>
          <t>Costo del Venduto (COGS)</t>
        </is>
      </c>
      <c r="B13" s="6" t="n">
        <v>17815</v>
      </c>
      <c r="C13" s="6" t="n">
        <v>11363</v>
      </c>
      <c r="D13" s="6" t="n">
        <v>16946</v>
      </c>
      <c r="E13" s="6" t="n">
        <v>16276</v>
      </c>
      <c r="F13" s="6" t="n">
        <v>15051</v>
      </c>
      <c r="G13" s="6" t="n">
        <v>11771</v>
      </c>
      <c r="H13" s="6" t="n">
        <v>13459</v>
      </c>
      <c r="I13" s="6" t="n">
        <v>15051</v>
      </c>
      <c r="J13" s="6" t="n">
        <v>11392</v>
      </c>
      <c r="K13" s="6" t="n">
        <v>15242</v>
      </c>
      <c r="L13" s="6" t="n">
        <v>13684</v>
      </c>
      <c r="M13" s="6" t="n">
        <v>15852</v>
      </c>
      <c r="N13" s="7">
        <f>SUM(B13:M13)</f>
        <v/>
      </c>
      <c r="O13" s="8">
        <f>N13/N21*100</f>
        <v/>
      </c>
    </row>
    <row r="14" ht="18" customHeight="1">
      <c r="A14" s="9" t="inlineStr">
        <is>
          <t>Stipendi e Contributi</t>
        </is>
      </c>
      <c r="B14" s="10" t="n">
        <v>15136</v>
      </c>
      <c r="C14" s="10" t="n">
        <v>14096</v>
      </c>
      <c r="D14" s="10" t="n">
        <v>12157</v>
      </c>
      <c r="E14" s="10" t="n">
        <v>13106</v>
      </c>
      <c r="F14" s="10" t="n">
        <v>15646</v>
      </c>
      <c r="G14" s="10" t="n">
        <v>12581</v>
      </c>
      <c r="H14" s="10" t="n">
        <v>12273</v>
      </c>
      <c r="I14" s="10" t="n">
        <v>13944</v>
      </c>
      <c r="J14" s="10" t="n">
        <v>15400</v>
      </c>
      <c r="K14" s="10" t="n">
        <v>12061</v>
      </c>
      <c r="L14" s="10" t="n">
        <v>14665</v>
      </c>
      <c r="M14" s="10" t="n">
        <v>13440</v>
      </c>
      <c r="N14" s="11">
        <f>SUM(B14:M14)</f>
        <v/>
      </c>
      <c r="O14" s="12">
        <f>N14/N21*100</f>
        <v/>
      </c>
    </row>
    <row r="15" ht="18" customHeight="1">
      <c r="A15" s="5" t="inlineStr">
        <is>
          <t>Affitto e Utenze</t>
        </is>
      </c>
      <c r="B15" s="6" t="n">
        <v>4675</v>
      </c>
      <c r="C15" s="6" t="n">
        <v>3182</v>
      </c>
      <c r="D15" s="6" t="n">
        <v>4687</v>
      </c>
      <c r="E15" s="6" t="n">
        <v>3808</v>
      </c>
      <c r="F15" s="6" t="n">
        <v>3743</v>
      </c>
      <c r="G15" s="6" t="n">
        <v>4832</v>
      </c>
      <c r="H15" s="6" t="n">
        <v>4624</v>
      </c>
      <c r="I15" s="6" t="n">
        <v>3304</v>
      </c>
      <c r="J15" s="6" t="n">
        <v>4248</v>
      </c>
      <c r="K15" s="6" t="n">
        <v>3242</v>
      </c>
      <c r="L15" s="6" t="n">
        <v>3403</v>
      </c>
      <c r="M15" s="6" t="n">
        <v>4346</v>
      </c>
      <c r="N15" s="7">
        <f>SUM(B15:M15)</f>
        <v/>
      </c>
      <c r="O15" s="8">
        <f>N15/N21*100</f>
        <v/>
      </c>
    </row>
    <row r="16" ht="18" customHeight="1">
      <c r="A16" s="9" t="inlineStr">
        <is>
          <t>Marketing e Pubblicità</t>
        </is>
      </c>
      <c r="B16" s="10" t="n">
        <v>2890</v>
      </c>
      <c r="C16" s="10" t="n">
        <v>2146</v>
      </c>
      <c r="D16" s="10" t="n">
        <v>3317</v>
      </c>
      <c r="E16" s="10" t="n">
        <v>2032</v>
      </c>
      <c r="F16" s="10" t="n">
        <v>2224</v>
      </c>
      <c r="G16" s="10" t="n">
        <v>4441</v>
      </c>
      <c r="H16" s="10" t="n">
        <v>2235</v>
      </c>
      <c r="I16" s="10" t="n">
        <v>3546</v>
      </c>
      <c r="J16" s="10" t="n">
        <v>2555</v>
      </c>
      <c r="K16" s="10" t="n">
        <v>2335</v>
      </c>
      <c r="L16" s="10" t="n">
        <v>2708</v>
      </c>
      <c r="M16" s="10" t="n">
        <v>3366</v>
      </c>
      <c r="N16" s="11">
        <f>SUM(B16:M16)</f>
        <v/>
      </c>
      <c r="O16" s="12">
        <f>N16/N21*100</f>
        <v/>
      </c>
    </row>
    <row r="17" ht="18" customHeight="1">
      <c r="A17" s="5" t="inlineStr">
        <is>
          <t>Ammortamenti</t>
        </is>
      </c>
      <c r="B17" s="6" t="n">
        <v>1968</v>
      </c>
      <c r="C17" s="6" t="n">
        <v>2844</v>
      </c>
      <c r="D17" s="6" t="n">
        <v>2298</v>
      </c>
      <c r="E17" s="6" t="n">
        <v>1991</v>
      </c>
      <c r="F17" s="6" t="n">
        <v>2334</v>
      </c>
      <c r="G17" s="6" t="n">
        <v>2436</v>
      </c>
      <c r="H17" s="6" t="n">
        <v>1885</v>
      </c>
      <c r="I17" s="6" t="n">
        <v>2921</v>
      </c>
      <c r="J17" s="6" t="n">
        <v>1813</v>
      </c>
      <c r="K17" s="6" t="n">
        <v>1629</v>
      </c>
      <c r="L17" s="6" t="n">
        <v>2143</v>
      </c>
      <c r="M17" s="6" t="n">
        <v>2535</v>
      </c>
      <c r="N17" s="7">
        <f>SUM(B17:M17)</f>
        <v/>
      </c>
      <c r="O17" s="8">
        <f>N17/N21*100</f>
        <v/>
      </c>
    </row>
    <row r="18" ht="18" customHeight="1">
      <c r="A18" s="9" t="inlineStr">
        <is>
          <t>Costi IT e Software</t>
        </is>
      </c>
      <c r="B18" s="10" t="n">
        <v>1616</v>
      </c>
      <c r="C18" s="10" t="n">
        <v>1651</v>
      </c>
      <c r="D18" s="10" t="n">
        <v>981</v>
      </c>
      <c r="E18" s="10" t="n">
        <v>1556</v>
      </c>
      <c r="F18" s="10" t="n">
        <v>1059</v>
      </c>
      <c r="G18" s="10" t="n">
        <v>1672</v>
      </c>
      <c r="H18" s="10" t="n">
        <v>1265</v>
      </c>
      <c r="I18" s="10" t="n">
        <v>903</v>
      </c>
      <c r="J18" s="10" t="n">
        <v>1194</v>
      </c>
      <c r="K18" s="10" t="n">
        <v>1671</v>
      </c>
      <c r="L18" s="10" t="n">
        <v>1226</v>
      </c>
      <c r="M18" s="10" t="n">
        <v>1893</v>
      </c>
      <c r="N18" s="11">
        <f>SUM(B18:M18)</f>
        <v/>
      </c>
      <c r="O18" s="12">
        <f>N18/N21*100</f>
        <v/>
      </c>
    </row>
    <row r="19" ht="18" customHeight="1">
      <c r="A19" s="5" t="inlineStr">
        <is>
          <t>Spese Amministrative</t>
        </is>
      </c>
      <c r="B19" s="6" t="n">
        <v>838</v>
      </c>
      <c r="C19" s="6" t="n">
        <v>1163</v>
      </c>
      <c r="D19" s="6" t="n">
        <v>763</v>
      </c>
      <c r="E19" s="6" t="n">
        <v>991</v>
      </c>
      <c r="F19" s="6" t="n">
        <v>1182</v>
      </c>
      <c r="G19" s="6" t="n">
        <v>730</v>
      </c>
      <c r="H19" s="6" t="n">
        <v>796</v>
      </c>
      <c r="I19" s="6" t="n">
        <v>939</v>
      </c>
      <c r="J19" s="6" t="n">
        <v>1283</v>
      </c>
      <c r="K19" s="6" t="n">
        <v>667</v>
      </c>
      <c r="L19" s="6" t="n">
        <v>756</v>
      </c>
      <c r="M19" s="6" t="n">
        <v>880</v>
      </c>
      <c r="N19" s="7">
        <f>SUM(B19:M19)</f>
        <v/>
      </c>
      <c r="O19" s="8">
        <f>N19/N21*100</f>
        <v/>
      </c>
    </row>
    <row r="20" ht="18" customHeight="1">
      <c r="A20" s="9" t="inlineStr">
        <is>
          <t>Interessi Passivi</t>
        </is>
      </c>
      <c r="B20" s="10" t="n">
        <v>488</v>
      </c>
      <c r="C20" s="10" t="n">
        <v>224</v>
      </c>
      <c r="D20" s="10" t="n">
        <v>377</v>
      </c>
      <c r="E20" s="10" t="n">
        <v>530</v>
      </c>
      <c r="F20" s="10" t="n">
        <v>451</v>
      </c>
      <c r="G20" s="10" t="n">
        <v>249</v>
      </c>
      <c r="H20" s="10" t="n">
        <v>424</v>
      </c>
      <c r="I20" s="10" t="n">
        <v>790</v>
      </c>
      <c r="J20" s="10" t="n">
        <v>600</v>
      </c>
      <c r="K20" s="10" t="n">
        <v>522</v>
      </c>
      <c r="L20" s="10" t="n">
        <v>232</v>
      </c>
      <c r="M20" s="10" t="n">
        <v>488</v>
      </c>
      <c r="N20" s="11">
        <f>SUM(B20:M20)</f>
        <v/>
      </c>
      <c r="O20" s="12">
        <f>N20/N21*100</f>
        <v/>
      </c>
    </row>
    <row r="21" ht="18" customHeight="1">
      <c r="A21" s="17" t="inlineStr">
        <is>
          <t>TOTALE COSTI</t>
        </is>
      </c>
      <c r="B21" s="18">
        <f>SUM(B13:B20)</f>
        <v/>
      </c>
      <c r="C21" s="18">
        <f>SUM(C13:C20)</f>
        <v/>
      </c>
      <c r="D21" s="18">
        <f>SUM(D13:D20)</f>
        <v/>
      </c>
      <c r="E21" s="18">
        <f>SUM(E13:E20)</f>
        <v/>
      </c>
      <c r="F21" s="18">
        <f>SUM(F13:F20)</f>
        <v/>
      </c>
      <c r="G21" s="18">
        <f>SUM(G13:G20)</f>
        <v/>
      </c>
      <c r="H21" s="18">
        <f>SUM(H13:H20)</f>
        <v/>
      </c>
      <c r="I21" s="18">
        <f>SUM(I13:I20)</f>
        <v/>
      </c>
      <c r="J21" s="18">
        <f>SUM(J13:J20)</f>
        <v/>
      </c>
      <c r="K21" s="18">
        <f>SUM(K13:K20)</f>
        <v/>
      </c>
      <c r="L21" s="18">
        <f>SUM(L13:L20)</f>
        <v/>
      </c>
      <c r="M21" s="18">
        <f>SUM(M13:M20)</f>
        <v/>
      </c>
      <c r="N21" s="18">
        <f>SUM(N13:N20)</f>
        <v/>
      </c>
      <c r="O21" s="19" t="n">
        <v>100</v>
      </c>
    </row>
    <row r="22" ht="18" customHeight="1"/>
    <row r="23" ht="18" customHeight="1">
      <c r="A23" s="20" t="inlineStr">
        <is>
          <t>RISULTATO OPERATIVO (EBITDA)</t>
        </is>
      </c>
      <c r="B23" s="21">
        <f>B11-B21</f>
        <v/>
      </c>
      <c r="C23" s="21">
        <f>C11-C21</f>
        <v/>
      </c>
      <c r="D23" s="21">
        <f>D11-D21</f>
        <v/>
      </c>
      <c r="E23" s="21">
        <f>E11-E21</f>
        <v/>
      </c>
      <c r="F23" s="21">
        <f>F11-F21</f>
        <v/>
      </c>
      <c r="G23" s="21">
        <f>G11-G21</f>
        <v/>
      </c>
      <c r="H23" s="21">
        <f>H11-H21</f>
        <v/>
      </c>
      <c r="I23" s="21">
        <f>I11-I21</f>
        <v/>
      </c>
      <c r="J23" s="21">
        <f>J11-J21</f>
        <v/>
      </c>
      <c r="K23" s="21">
        <f>K11-K21</f>
        <v/>
      </c>
      <c r="L23" s="21">
        <f>L11-L21</f>
        <v/>
      </c>
      <c r="M23" s="21">
        <f>M11-M21</f>
        <v/>
      </c>
      <c r="N23" s="21">
        <f>N11-N21</f>
        <v/>
      </c>
      <c r="O23" s="22">
        <f>N23/N11*100</f>
        <v/>
      </c>
    </row>
    <row r="24" ht="18" customHeight="1">
      <c r="A24" s="23" t="inlineStr">
        <is>
          <t>MARGINE NETTO (%)</t>
        </is>
      </c>
      <c r="B24" s="24">
        <f>IF(B11&gt;0,(B11-B21)/B11*100,0)</f>
        <v/>
      </c>
      <c r="C24" s="24">
        <f>IF(C11&gt;0,(C11-C21)/C11*100,0)</f>
        <v/>
      </c>
      <c r="D24" s="24">
        <f>IF(D11&gt;0,(D11-D21)/D11*100,0)</f>
        <v/>
      </c>
      <c r="E24" s="24">
        <f>IF(E11&gt;0,(E11-E21)/E11*100,0)</f>
        <v/>
      </c>
      <c r="F24" s="24">
        <f>IF(F11&gt;0,(F11-F21)/F11*100,0)</f>
        <v/>
      </c>
      <c r="G24" s="24">
        <f>IF(G11&gt;0,(G11-G21)/G11*100,0)</f>
        <v/>
      </c>
      <c r="H24" s="24">
        <f>IF(H11&gt;0,(H11-H21)/H11*100,0)</f>
        <v/>
      </c>
      <c r="I24" s="24">
        <f>IF(I11&gt;0,(I11-I21)/I11*100,0)</f>
        <v/>
      </c>
      <c r="J24" s="24">
        <f>IF(J11&gt;0,(J11-J21)/J11*100,0)</f>
        <v/>
      </c>
      <c r="K24" s="24">
        <f>IF(K11&gt;0,(K11-K21)/K11*100,0)</f>
        <v/>
      </c>
      <c r="L24" s="24">
        <f>IF(L11&gt;0,(L11-L21)/L11*100,0)</f>
        <v/>
      </c>
      <c r="M24" s="24">
        <f>IF(M11&gt;0,(M11-M21)/M11*100,0)</f>
        <v/>
      </c>
      <c r="N24" s="24">
        <f>IF(N11&gt;0,(N11-N21)/N11*100,0)</f>
        <v/>
      </c>
    </row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</sheetData>
  <mergeCells count="8">
    <mergeCell ref="A2:O2"/>
    <mergeCell ref="A3:O3"/>
    <mergeCell ref="A5:O5"/>
    <mergeCell ref="A11"/>
    <mergeCell ref="A12:O12"/>
    <mergeCell ref="A21"/>
    <mergeCell ref="A23"/>
    <mergeCell ref="A24"/>
  </mergeCells>
  <conditionalFormatting sqref="B23:N23">
    <cfRule type="expression" priority="1" dxfId="0">
      <formula>B23&lt;0</formula>
    </cfRule>
    <cfRule type="expression" priority="2" dxfId="1">
      <formula>B23&gt;=0</formula>
    </cfRule>
  </conditionalFormatting>
  <conditionalFormatting sqref="B24:N24">
    <cfRule type="colorScale" priority="3">
      <colorScale>
        <cfvo type="num" val="-20"/>
        <cfvo type="num" val="0"/>
        <cfvo type="num" val="30"/>
        <color rgb="00DC2626"/>
        <color rgb="00EAB308"/>
        <color rgb="0022C55E"/>
      </colorScale>
    </cfRule>
  </conditionalFormatting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B2:I2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8" customWidth="1" min="3" max="3"/>
    <col width="22" customWidth="1" min="4" max="4"/>
    <col width="18" customWidth="1" min="5" max="5"/>
    <col width="22" customWidth="1" min="6" max="6"/>
    <col width="18" customWidth="1" min="7" max="7"/>
    <col width="22" customWidth="1" min="8" max="8"/>
    <col width="18" customWidth="1" min="9" max="9"/>
    <col width="2" customWidth="1" min="10" max="10"/>
  </cols>
  <sheetData>
    <row r="1" ht="20" customHeight="1"/>
    <row r="2" ht="45" customHeight="1">
      <c r="B2" s="1" t="inlineStr">
        <is>
          <t>DASHBOARD — ANALISI COSTI E RICAVI</t>
        </is>
      </c>
    </row>
    <row r="3" ht="20" customHeight="1">
      <c r="B3" s="2" t="inlineStr">
        <is>
          <t>Aggiornato al 16 March 2026  |  Anno 2026</t>
        </is>
      </c>
    </row>
    <row r="4" ht="20" customHeight="1"/>
    <row r="5" ht="30" customHeight="1">
      <c r="B5" s="25" t="inlineStr">
        <is>
          <t>INDICATORI CHIAVE DI PERFORMANCE</t>
        </is>
      </c>
    </row>
    <row r="6" ht="22" customHeight="1">
      <c r="B6" s="26" t="inlineStr">
        <is>
          <t>Ricavi Totali YTD</t>
        </is>
      </c>
      <c r="D6" s="26" t="inlineStr">
        <is>
          <t>Costi Totali YTD</t>
        </is>
      </c>
      <c r="F6" s="26" t="inlineStr">
        <is>
          <t>EBITDA</t>
        </is>
      </c>
      <c r="H6" s="26" t="inlineStr">
        <is>
          <t>Margine Netto (%)</t>
        </is>
      </c>
    </row>
    <row r="7" ht="50" customHeight="1">
      <c r="B7" s="27">
        <f>'Conto Economico'!N11</f>
        <v/>
      </c>
      <c r="D7" s="28">
        <f>'Conto Economico'!N21</f>
        <v/>
      </c>
      <c r="F7" s="29">
        <f>'Conto Economico'!N23</f>
        <v/>
      </c>
      <c r="H7" s="30">
        <f>'Conto Economico'!N24</f>
        <v/>
      </c>
    </row>
    <row r="8" ht="22" customHeight="1">
      <c r="B8" s="31" t="inlineStr">
        <is>
          <t>▲ Anno in corso</t>
        </is>
      </c>
      <c r="D8" s="31" t="inlineStr">
        <is>
          <t>▲ Anno in corso</t>
        </is>
      </c>
      <c r="F8" s="31" t="inlineStr">
        <is>
          <t>▲ Anno in corso</t>
        </is>
      </c>
      <c r="H8" s="31" t="inlineStr">
        <is>
          <t>▲ Anno in corso</t>
        </is>
      </c>
    </row>
    <row r="9" ht="20" customHeight="1"/>
    <row r="10" ht="28" customHeight="1">
      <c r="B10" s="25" t="inlineStr">
        <is>
          <t>ANDAMENTO MENSILE RICAVI VS COSTI</t>
        </is>
      </c>
    </row>
    <row r="11" ht="22" customHeight="1">
      <c r="B11" s="3" t="inlineStr">
        <is>
          <t>Mese</t>
        </is>
      </c>
      <c r="C11" s="3" t="inlineStr">
        <is>
          <t>Ricavi</t>
        </is>
      </c>
      <c r="D11" s="3" t="inlineStr">
        <is>
          <t>Costi</t>
        </is>
      </c>
      <c r="E11" s="3" t="inlineStr">
        <is>
          <t>EBITDA</t>
        </is>
      </c>
      <c r="F11" s="3" t="inlineStr">
        <is>
          <t>Margine %</t>
        </is>
      </c>
    </row>
    <row r="12" ht="18" customHeight="1">
      <c r="B12" s="32" t="inlineStr">
        <is>
          <t>Gen</t>
        </is>
      </c>
      <c r="C12" s="6" t="n">
        <v>66079</v>
      </c>
      <c r="D12" s="6" t="n">
        <v>45426</v>
      </c>
      <c r="E12" s="6" t="n">
        <v>20653</v>
      </c>
      <c r="F12" s="8" t="n">
        <v>31.26</v>
      </c>
    </row>
    <row r="13" ht="18" customHeight="1">
      <c r="B13" s="33" t="inlineStr">
        <is>
          <t>Feb</t>
        </is>
      </c>
      <c r="C13" s="10" t="n">
        <v>62308</v>
      </c>
      <c r="D13" s="10" t="n">
        <v>36669</v>
      </c>
      <c r="E13" s="10" t="n">
        <v>25639</v>
      </c>
      <c r="F13" s="12" t="n">
        <v>41.15</v>
      </c>
    </row>
    <row r="14" ht="18" customHeight="1">
      <c r="B14" s="32" t="inlineStr">
        <is>
          <t>Mar</t>
        </is>
      </c>
      <c r="C14" s="6" t="n">
        <v>58501</v>
      </c>
      <c r="D14" s="6" t="n">
        <v>41526</v>
      </c>
      <c r="E14" s="6" t="n">
        <v>16975</v>
      </c>
      <c r="F14" s="8" t="n">
        <v>29.02</v>
      </c>
    </row>
    <row r="15" ht="18" customHeight="1">
      <c r="B15" s="33" t="inlineStr">
        <is>
          <t>Apr</t>
        </is>
      </c>
      <c r="C15" s="10" t="n">
        <v>65704</v>
      </c>
      <c r="D15" s="10" t="n">
        <v>40290</v>
      </c>
      <c r="E15" s="10" t="n">
        <v>25414</v>
      </c>
      <c r="F15" s="12" t="n">
        <v>38.68</v>
      </c>
    </row>
    <row r="16" ht="18" customHeight="1">
      <c r="B16" s="32" t="inlineStr">
        <is>
          <t>Mag</t>
        </is>
      </c>
      <c r="C16" s="6" t="n">
        <v>65204</v>
      </c>
      <c r="D16" s="6" t="n">
        <v>41690</v>
      </c>
      <c r="E16" s="6" t="n">
        <v>23514</v>
      </c>
      <c r="F16" s="8" t="n">
        <v>36.06</v>
      </c>
    </row>
    <row r="17" ht="18" customHeight="1">
      <c r="B17" s="33" t="inlineStr">
        <is>
          <t>Giu</t>
        </is>
      </c>
      <c r="C17" s="10" t="n">
        <v>59953</v>
      </c>
      <c r="D17" s="10" t="n">
        <v>38712</v>
      </c>
      <c r="E17" s="10" t="n">
        <v>21241</v>
      </c>
      <c r="F17" s="12" t="n">
        <v>35.43</v>
      </c>
    </row>
    <row r="18" ht="18" customHeight="1">
      <c r="B18" s="32" t="inlineStr">
        <is>
          <t>Lug</t>
        </is>
      </c>
      <c r="C18" s="6" t="n">
        <v>59045</v>
      </c>
      <c r="D18" s="6" t="n">
        <v>36961</v>
      </c>
      <c r="E18" s="6" t="n">
        <v>22084</v>
      </c>
      <c r="F18" s="8" t="n">
        <v>37.4</v>
      </c>
    </row>
    <row r="19" ht="18" customHeight="1">
      <c r="B19" s="33" t="inlineStr">
        <is>
          <t>Ago</t>
        </is>
      </c>
      <c r="C19" s="10" t="n">
        <v>61786</v>
      </c>
      <c r="D19" s="10" t="n">
        <v>41398</v>
      </c>
      <c r="E19" s="10" t="n">
        <v>20388</v>
      </c>
      <c r="F19" s="12" t="n">
        <v>33</v>
      </c>
    </row>
    <row r="20" ht="18" customHeight="1">
      <c r="B20" s="32" t="inlineStr">
        <is>
          <t>Set</t>
        </is>
      </c>
      <c r="C20" s="6" t="n">
        <v>59691</v>
      </c>
      <c r="D20" s="6" t="n">
        <v>38485</v>
      </c>
      <c r="E20" s="6" t="n">
        <v>21206</v>
      </c>
      <c r="F20" s="8" t="n">
        <v>35.53</v>
      </c>
    </row>
    <row r="21" ht="18" customHeight="1">
      <c r="B21" s="33" t="inlineStr">
        <is>
          <t>Ott</t>
        </is>
      </c>
      <c r="C21" s="10" t="n">
        <v>51533</v>
      </c>
      <c r="D21" s="10" t="n">
        <v>37369</v>
      </c>
      <c r="E21" s="10" t="n">
        <v>14164</v>
      </c>
      <c r="F21" s="12" t="n">
        <v>27.49</v>
      </c>
    </row>
    <row r="22" ht="18" customHeight="1">
      <c r="B22" s="32" t="inlineStr">
        <is>
          <t>Nov</t>
        </is>
      </c>
      <c r="C22" s="6" t="n">
        <v>63064</v>
      </c>
      <c r="D22" s="6" t="n">
        <v>38817</v>
      </c>
      <c r="E22" s="6" t="n">
        <v>24247</v>
      </c>
      <c r="F22" s="8" t="n">
        <v>38.45</v>
      </c>
    </row>
    <row r="23" ht="18" customHeight="1">
      <c r="B23" s="33" t="inlineStr">
        <is>
          <t>Dic</t>
        </is>
      </c>
      <c r="C23" s="10" t="n">
        <v>62834</v>
      </c>
      <c r="D23" s="10" t="n">
        <v>42800</v>
      </c>
      <c r="E23" s="10" t="n">
        <v>20034</v>
      </c>
      <c r="F23" s="12" t="n">
        <v>31.88</v>
      </c>
    </row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16">
    <mergeCell ref="B2:I2"/>
    <mergeCell ref="B3:I3"/>
    <mergeCell ref="B5:I5"/>
    <mergeCell ref="B6:C6"/>
    <mergeCell ref="B7:C7"/>
    <mergeCell ref="B8:C8"/>
    <mergeCell ref="D6:E6"/>
    <mergeCell ref="D7:E7"/>
    <mergeCell ref="D8:E8"/>
    <mergeCell ref="F6:G6"/>
    <mergeCell ref="F7:G7"/>
    <mergeCell ref="F8:G8"/>
    <mergeCell ref="H6:I6"/>
    <mergeCell ref="H7:I7"/>
    <mergeCell ref="H8:I8"/>
    <mergeCell ref="B10:I10"/>
  </mergeCells>
  <conditionalFormatting sqref="E12:E23">
    <cfRule type="expression" priority="1" dxfId="0">
      <formula>E12&lt;0</formula>
    </cfRule>
    <cfRule type="expression" priority="2" dxfId="1">
      <formula>E12&gt;=0</formula>
    </cfRule>
  </conditionalFormatting>
  <pageMargins left="0.75" right="0.75" top="1" bottom="1" header="0.5" footer="0.5"/>
  <pageSetup orientation="landscape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DC2626"/>
    <outlinePr summaryBelow="1" summaryRight="1"/>
    <pageSetUpPr/>
  </sheetPr>
  <dimension ref="A2:O13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8" customWidth="1" min="14" max="14"/>
    <col width="12" customWidth="1" min="15" max="15"/>
  </cols>
  <sheetData>
    <row r="1" ht="18" customHeight="1"/>
    <row r="2" ht="40" customHeight="1">
      <c r="A2" s="1" t="inlineStr">
        <is>
          <t>ANALISI DETTAGLIATA DEI COSTI</t>
        </is>
      </c>
    </row>
    <row r="3" ht="18" customHeight="1">
      <c r="A3" s="2" t="inlineStr">
        <is>
          <t>Elaborazione: 16/03/2026  |  Tutti gli importi in Euro</t>
        </is>
      </c>
    </row>
    <row r="4" ht="22" customHeight="1">
      <c r="A4" s="3" t="inlineStr">
        <is>
          <t>VOCE DI COSTO</t>
        </is>
      </c>
      <c r="B4" s="3" t="inlineStr">
        <is>
          <t>Gen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Mag</t>
        </is>
      </c>
      <c r="G4" s="3" t="inlineStr">
        <is>
          <t>Giu</t>
        </is>
      </c>
      <c r="H4" s="3" t="inlineStr">
        <is>
          <t>Lug</t>
        </is>
      </c>
      <c r="I4" s="3" t="inlineStr">
        <is>
          <t>Ago</t>
        </is>
      </c>
      <c r="J4" s="3" t="inlineStr">
        <is>
          <t>Set</t>
        </is>
      </c>
      <c r="K4" s="3" t="inlineStr">
        <is>
          <t>Ott</t>
        </is>
      </c>
      <c r="L4" s="3" t="inlineStr">
        <is>
          <t>Nov</t>
        </is>
      </c>
      <c r="M4" s="3" t="inlineStr">
        <is>
          <t>Dic</t>
        </is>
      </c>
      <c r="N4" s="3" t="inlineStr">
        <is>
          <t>TOTALE</t>
        </is>
      </c>
      <c r="O4" s="3" t="inlineStr">
        <is>
          <t>% SU TOT COSTI</t>
        </is>
      </c>
    </row>
    <row r="5" ht="18" customHeight="1">
      <c r="A5" s="5" t="inlineStr">
        <is>
          <t>Costo del Venduto (COGS)</t>
        </is>
      </c>
      <c r="B5" s="6" t="n">
        <v>17815</v>
      </c>
      <c r="C5" s="6" t="n">
        <v>11363</v>
      </c>
      <c r="D5" s="6" t="n">
        <v>16946</v>
      </c>
      <c r="E5" s="6" t="n">
        <v>16276</v>
      </c>
      <c r="F5" s="6" t="n">
        <v>15051</v>
      </c>
      <c r="G5" s="6" t="n">
        <v>11771</v>
      </c>
      <c r="H5" s="6" t="n">
        <v>13459</v>
      </c>
      <c r="I5" s="6" t="n">
        <v>15051</v>
      </c>
      <c r="J5" s="6" t="n">
        <v>11392</v>
      </c>
      <c r="K5" s="6" t="n">
        <v>15242</v>
      </c>
      <c r="L5" s="6" t="n">
        <v>13684</v>
      </c>
      <c r="M5" s="6" t="n">
        <v>15852</v>
      </c>
      <c r="N5" s="7">
        <f>SUM(B5:M5)</f>
        <v/>
      </c>
      <c r="O5" s="8">
        <f>N5/N13*100</f>
        <v/>
      </c>
    </row>
    <row r="6" ht="18" customHeight="1">
      <c r="A6" s="9" t="inlineStr">
        <is>
          <t>Stipendi e Contributi</t>
        </is>
      </c>
      <c r="B6" s="10" t="n">
        <v>15136</v>
      </c>
      <c r="C6" s="10" t="n">
        <v>14096</v>
      </c>
      <c r="D6" s="10" t="n">
        <v>12157</v>
      </c>
      <c r="E6" s="10" t="n">
        <v>13106</v>
      </c>
      <c r="F6" s="10" t="n">
        <v>15646</v>
      </c>
      <c r="G6" s="10" t="n">
        <v>12581</v>
      </c>
      <c r="H6" s="10" t="n">
        <v>12273</v>
      </c>
      <c r="I6" s="10" t="n">
        <v>13944</v>
      </c>
      <c r="J6" s="10" t="n">
        <v>15400</v>
      </c>
      <c r="K6" s="10" t="n">
        <v>12061</v>
      </c>
      <c r="L6" s="10" t="n">
        <v>14665</v>
      </c>
      <c r="M6" s="10" t="n">
        <v>13440</v>
      </c>
      <c r="N6" s="11">
        <f>SUM(B6:M6)</f>
        <v/>
      </c>
      <c r="O6" s="12">
        <f>N6/N13*100</f>
        <v/>
      </c>
    </row>
    <row r="7" ht="18" customHeight="1">
      <c r="A7" s="5" t="inlineStr">
        <is>
          <t>Affitto e Utenze</t>
        </is>
      </c>
      <c r="B7" s="6" t="n">
        <v>4675</v>
      </c>
      <c r="C7" s="6" t="n">
        <v>3182</v>
      </c>
      <c r="D7" s="6" t="n">
        <v>4687</v>
      </c>
      <c r="E7" s="6" t="n">
        <v>3808</v>
      </c>
      <c r="F7" s="6" t="n">
        <v>3743</v>
      </c>
      <c r="G7" s="6" t="n">
        <v>4832</v>
      </c>
      <c r="H7" s="6" t="n">
        <v>4624</v>
      </c>
      <c r="I7" s="6" t="n">
        <v>3304</v>
      </c>
      <c r="J7" s="6" t="n">
        <v>4248</v>
      </c>
      <c r="K7" s="6" t="n">
        <v>3242</v>
      </c>
      <c r="L7" s="6" t="n">
        <v>3403</v>
      </c>
      <c r="M7" s="6" t="n">
        <v>4346</v>
      </c>
      <c r="N7" s="7">
        <f>SUM(B7:M7)</f>
        <v/>
      </c>
      <c r="O7" s="8">
        <f>N7/N13*100</f>
        <v/>
      </c>
    </row>
    <row r="8" ht="18" customHeight="1">
      <c r="A8" s="9" t="inlineStr">
        <is>
          <t>Marketing e Pubblicità</t>
        </is>
      </c>
      <c r="B8" s="10" t="n">
        <v>2890</v>
      </c>
      <c r="C8" s="10" t="n">
        <v>2146</v>
      </c>
      <c r="D8" s="10" t="n">
        <v>3317</v>
      </c>
      <c r="E8" s="10" t="n">
        <v>2032</v>
      </c>
      <c r="F8" s="10" t="n">
        <v>2224</v>
      </c>
      <c r="G8" s="10" t="n">
        <v>4441</v>
      </c>
      <c r="H8" s="10" t="n">
        <v>2235</v>
      </c>
      <c r="I8" s="10" t="n">
        <v>3546</v>
      </c>
      <c r="J8" s="10" t="n">
        <v>2555</v>
      </c>
      <c r="K8" s="10" t="n">
        <v>2335</v>
      </c>
      <c r="L8" s="10" t="n">
        <v>2708</v>
      </c>
      <c r="M8" s="10" t="n">
        <v>3366</v>
      </c>
      <c r="N8" s="11">
        <f>SUM(B8:M8)</f>
        <v/>
      </c>
      <c r="O8" s="12">
        <f>N8/N13*100</f>
        <v/>
      </c>
    </row>
    <row r="9" ht="18" customHeight="1">
      <c r="A9" s="5" t="inlineStr">
        <is>
          <t>Ammortamenti</t>
        </is>
      </c>
      <c r="B9" s="6" t="n">
        <v>1968</v>
      </c>
      <c r="C9" s="6" t="n">
        <v>2844</v>
      </c>
      <c r="D9" s="6" t="n">
        <v>2298</v>
      </c>
      <c r="E9" s="6" t="n">
        <v>1991</v>
      </c>
      <c r="F9" s="6" t="n">
        <v>2334</v>
      </c>
      <c r="G9" s="6" t="n">
        <v>2436</v>
      </c>
      <c r="H9" s="6" t="n">
        <v>1885</v>
      </c>
      <c r="I9" s="6" t="n">
        <v>2921</v>
      </c>
      <c r="J9" s="6" t="n">
        <v>1813</v>
      </c>
      <c r="K9" s="6" t="n">
        <v>1629</v>
      </c>
      <c r="L9" s="6" t="n">
        <v>2143</v>
      </c>
      <c r="M9" s="6" t="n">
        <v>2535</v>
      </c>
      <c r="N9" s="7">
        <f>SUM(B9:M9)</f>
        <v/>
      </c>
      <c r="O9" s="8">
        <f>N9/N13*100</f>
        <v/>
      </c>
    </row>
    <row r="10" ht="18" customHeight="1">
      <c r="A10" s="9" t="inlineStr">
        <is>
          <t>Costi IT e Software</t>
        </is>
      </c>
      <c r="B10" s="10" t="n">
        <v>1616</v>
      </c>
      <c r="C10" s="10" t="n">
        <v>1651</v>
      </c>
      <c r="D10" s="10" t="n">
        <v>981</v>
      </c>
      <c r="E10" s="10" t="n">
        <v>1556</v>
      </c>
      <c r="F10" s="10" t="n">
        <v>1059</v>
      </c>
      <c r="G10" s="10" t="n">
        <v>1672</v>
      </c>
      <c r="H10" s="10" t="n">
        <v>1265</v>
      </c>
      <c r="I10" s="10" t="n">
        <v>903</v>
      </c>
      <c r="J10" s="10" t="n">
        <v>1194</v>
      </c>
      <c r="K10" s="10" t="n">
        <v>1671</v>
      </c>
      <c r="L10" s="10" t="n">
        <v>1226</v>
      </c>
      <c r="M10" s="10" t="n">
        <v>1893</v>
      </c>
      <c r="N10" s="11">
        <f>SUM(B10:M10)</f>
        <v/>
      </c>
      <c r="O10" s="12">
        <f>N10/N13*100</f>
        <v/>
      </c>
    </row>
    <row r="11" ht="18" customHeight="1">
      <c r="A11" s="5" t="inlineStr">
        <is>
          <t>Spese Amministrative</t>
        </is>
      </c>
      <c r="B11" s="6" t="n">
        <v>838</v>
      </c>
      <c r="C11" s="6" t="n">
        <v>1163</v>
      </c>
      <c r="D11" s="6" t="n">
        <v>763</v>
      </c>
      <c r="E11" s="6" t="n">
        <v>991</v>
      </c>
      <c r="F11" s="6" t="n">
        <v>1182</v>
      </c>
      <c r="G11" s="6" t="n">
        <v>730</v>
      </c>
      <c r="H11" s="6" t="n">
        <v>796</v>
      </c>
      <c r="I11" s="6" t="n">
        <v>939</v>
      </c>
      <c r="J11" s="6" t="n">
        <v>1283</v>
      </c>
      <c r="K11" s="6" t="n">
        <v>667</v>
      </c>
      <c r="L11" s="6" t="n">
        <v>756</v>
      </c>
      <c r="M11" s="6" t="n">
        <v>880</v>
      </c>
      <c r="N11" s="7">
        <f>SUM(B11:M11)</f>
        <v/>
      </c>
      <c r="O11" s="8">
        <f>N11/N13*100</f>
        <v/>
      </c>
    </row>
    <row r="12" ht="18" customHeight="1">
      <c r="A12" s="9" t="inlineStr">
        <is>
          <t>Interessi Passivi</t>
        </is>
      </c>
      <c r="B12" s="10" t="n">
        <v>488</v>
      </c>
      <c r="C12" s="10" t="n">
        <v>224</v>
      </c>
      <c r="D12" s="10" t="n">
        <v>377</v>
      </c>
      <c r="E12" s="10" t="n">
        <v>530</v>
      </c>
      <c r="F12" s="10" t="n">
        <v>451</v>
      </c>
      <c r="G12" s="10" t="n">
        <v>249</v>
      </c>
      <c r="H12" s="10" t="n">
        <v>424</v>
      </c>
      <c r="I12" s="10" t="n">
        <v>790</v>
      </c>
      <c r="J12" s="10" t="n">
        <v>600</v>
      </c>
      <c r="K12" s="10" t="n">
        <v>522</v>
      </c>
      <c r="L12" s="10" t="n">
        <v>232</v>
      </c>
      <c r="M12" s="10" t="n">
        <v>488</v>
      </c>
      <c r="N12" s="11">
        <f>SUM(B12:M12)</f>
        <v/>
      </c>
      <c r="O12" s="12">
        <f>N12/N13*100</f>
        <v/>
      </c>
    </row>
    <row r="13" ht="18" customHeight="1">
      <c r="A13" s="34" t="inlineStr">
        <is>
          <t>TOTALE COSTI</t>
        </is>
      </c>
      <c r="B13" s="35">
        <f>SUM(B5:B12)</f>
        <v/>
      </c>
      <c r="C13" s="35">
        <f>SUM(C5:C12)</f>
        <v/>
      </c>
      <c r="D13" s="35">
        <f>SUM(D5:D12)</f>
        <v/>
      </c>
      <c r="E13" s="35">
        <f>SUM(E5:E12)</f>
        <v/>
      </c>
      <c r="F13" s="35">
        <f>SUM(F5:F12)</f>
        <v/>
      </c>
      <c r="G13" s="35">
        <f>SUM(G5:G12)</f>
        <v/>
      </c>
      <c r="H13" s="35">
        <f>SUM(H5:H12)</f>
        <v/>
      </c>
      <c r="I13" s="35">
        <f>SUM(I5:I12)</f>
        <v/>
      </c>
      <c r="J13" s="35">
        <f>SUM(J5:J12)</f>
        <v/>
      </c>
      <c r="K13" s="35">
        <f>SUM(K5:K12)</f>
        <v/>
      </c>
      <c r="L13" s="35">
        <f>SUM(L5:L12)</f>
        <v/>
      </c>
      <c r="M13" s="35">
        <f>SUM(M5:M12)</f>
        <v/>
      </c>
      <c r="N13" s="35">
        <f>SUM(N5:N12)</f>
        <v/>
      </c>
      <c r="O13" s="36" t="n">
        <v>100</v>
      </c>
    </row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3">
    <mergeCell ref="A2:O2"/>
    <mergeCell ref="A3:O3"/>
    <mergeCell ref="A13"/>
  </mergeCells>
  <conditionalFormatting sqref="N5:N12">
    <cfRule type="colorScale" priority="1">
      <colorScale>
        <cfvo type="min"/>
        <cfvo type="percentile" val="50"/>
        <cfvo type="max"/>
        <color rgb="00DCFCE7"/>
        <color rgb="00FEF9C3"/>
        <color rgb="00FECACA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059669"/>
    <outlinePr summaryBelow="1" summaryRight="1"/>
    <pageSetUpPr/>
  </sheetPr>
  <dimension ref="A2:O10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8" customWidth="1" min="14" max="14"/>
    <col width="12" customWidth="1" min="15" max="15"/>
  </cols>
  <sheetData>
    <row r="1" ht="18" customHeight="1"/>
    <row r="2" ht="40" customHeight="1">
      <c r="A2" s="1" t="inlineStr">
        <is>
          <t>ANALISI DETTAGLIATA DEI RICAVI</t>
        </is>
      </c>
    </row>
    <row r="3" ht="18" customHeight="1">
      <c r="A3" s="2" t="inlineStr">
        <is>
          <t>Elaborazione: 16/03/2026  |  Tutti gli importi in Euro</t>
        </is>
      </c>
    </row>
    <row r="4" ht="22" customHeight="1">
      <c r="A4" s="3" t="inlineStr">
        <is>
          <t>VOCE DI RICAVO</t>
        </is>
      </c>
      <c r="B4" s="3" t="inlineStr">
        <is>
          <t>Gen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Mag</t>
        </is>
      </c>
      <c r="G4" s="3" t="inlineStr">
        <is>
          <t>Giu</t>
        </is>
      </c>
      <c r="H4" s="3" t="inlineStr">
        <is>
          <t>Lug</t>
        </is>
      </c>
      <c r="I4" s="3" t="inlineStr">
        <is>
          <t>Ago</t>
        </is>
      </c>
      <c r="J4" s="3" t="inlineStr">
        <is>
          <t>Set</t>
        </is>
      </c>
      <c r="K4" s="3" t="inlineStr">
        <is>
          <t>Ott</t>
        </is>
      </c>
      <c r="L4" s="3" t="inlineStr">
        <is>
          <t>Nov</t>
        </is>
      </c>
      <c r="M4" s="3" t="inlineStr">
        <is>
          <t>Dic</t>
        </is>
      </c>
      <c r="N4" s="3" t="inlineStr">
        <is>
          <t>TOTALE</t>
        </is>
      </c>
      <c r="O4" s="3" t="inlineStr">
        <is>
          <t>% SU TOT RICAVI</t>
        </is>
      </c>
    </row>
    <row r="5" ht="18" customHeight="1">
      <c r="A5" s="5" t="inlineStr">
        <is>
          <t>Vendite Prodotti A</t>
        </is>
      </c>
      <c r="B5" s="6" t="n">
        <v>27152</v>
      </c>
      <c r="C5" s="6" t="n">
        <v>21113</v>
      </c>
      <c r="D5" s="6" t="n">
        <v>21015</v>
      </c>
      <c r="E5" s="6" t="n">
        <v>23945</v>
      </c>
      <c r="F5" s="6" t="n">
        <v>27525</v>
      </c>
      <c r="G5" s="6" t="n">
        <v>19900</v>
      </c>
      <c r="H5" s="6" t="n">
        <v>24286</v>
      </c>
      <c r="I5" s="6" t="n">
        <v>25795</v>
      </c>
      <c r="J5" s="6" t="n">
        <v>19431</v>
      </c>
      <c r="K5" s="6" t="n">
        <v>18913</v>
      </c>
      <c r="L5" s="6" t="n">
        <v>27086</v>
      </c>
      <c r="M5" s="6" t="n">
        <v>24927</v>
      </c>
      <c r="N5" s="7">
        <f>SUM(B5:M5)</f>
        <v/>
      </c>
      <c r="O5" s="8">
        <f>N5/N10*100</f>
        <v/>
      </c>
    </row>
    <row r="6" ht="18" customHeight="1">
      <c r="A6" s="9" t="inlineStr">
        <is>
          <t>Vendite Prodotti B</t>
        </is>
      </c>
      <c r="B6" s="10" t="n">
        <v>16768</v>
      </c>
      <c r="C6" s="10" t="n">
        <v>18068</v>
      </c>
      <c r="D6" s="10" t="n">
        <v>12362</v>
      </c>
      <c r="E6" s="10" t="n">
        <v>19673</v>
      </c>
      <c r="F6" s="10" t="n">
        <v>14718</v>
      </c>
      <c r="G6" s="10" t="n">
        <v>17489</v>
      </c>
      <c r="H6" s="10" t="n">
        <v>14090</v>
      </c>
      <c r="I6" s="10" t="n">
        <v>13194</v>
      </c>
      <c r="J6" s="10" t="n">
        <v>19272</v>
      </c>
      <c r="K6" s="10" t="n">
        <v>14668</v>
      </c>
      <c r="L6" s="10" t="n">
        <v>15625</v>
      </c>
      <c r="M6" s="10" t="n">
        <v>16437</v>
      </c>
      <c r="N6" s="11">
        <f>SUM(B6:M6)</f>
        <v/>
      </c>
      <c r="O6" s="12">
        <f>N6/N10*100</f>
        <v/>
      </c>
    </row>
    <row r="7" ht="18" customHeight="1">
      <c r="A7" s="5" t="inlineStr">
        <is>
          <t>Servizi Consulenza</t>
        </is>
      </c>
      <c r="B7" s="6" t="n">
        <v>10693</v>
      </c>
      <c r="C7" s="6" t="n">
        <v>13476</v>
      </c>
      <c r="D7" s="6" t="n">
        <v>14641</v>
      </c>
      <c r="E7" s="6" t="n">
        <v>11898</v>
      </c>
      <c r="F7" s="6" t="n">
        <v>13519</v>
      </c>
      <c r="G7" s="6" t="n">
        <v>14931</v>
      </c>
      <c r="H7" s="6" t="n">
        <v>10269</v>
      </c>
      <c r="I7" s="6" t="n">
        <v>14978</v>
      </c>
      <c r="J7" s="6" t="n">
        <v>12986</v>
      </c>
      <c r="K7" s="6" t="n">
        <v>10008</v>
      </c>
      <c r="L7" s="6" t="n">
        <v>10110</v>
      </c>
      <c r="M7" s="6" t="n">
        <v>11820</v>
      </c>
      <c r="N7" s="7">
        <f>SUM(B7:M7)</f>
        <v/>
      </c>
      <c r="O7" s="8">
        <f>N7/N10*100</f>
        <v/>
      </c>
    </row>
    <row r="8" ht="18" customHeight="1">
      <c r="A8" s="9" t="inlineStr">
        <is>
          <t>Abbonamenti / Licenze</t>
        </is>
      </c>
      <c r="B8" s="10" t="n">
        <v>7824</v>
      </c>
      <c r="C8" s="10" t="n">
        <v>6835</v>
      </c>
      <c r="D8" s="10" t="n">
        <v>6840</v>
      </c>
      <c r="E8" s="10" t="n">
        <v>7312</v>
      </c>
      <c r="F8" s="10" t="n">
        <v>5980</v>
      </c>
      <c r="G8" s="10" t="n">
        <v>5978</v>
      </c>
      <c r="H8" s="10" t="n">
        <v>6909</v>
      </c>
      <c r="I8" s="10" t="n">
        <v>6055</v>
      </c>
      <c r="J8" s="10" t="n">
        <v>5614</v>
      </c>
      <c r="K8" s="10" t="n">
        <v>5708</v>
      </c>
      <c r="L8" s="10" t="n">
        <v>8209</v>
      </c>
      <c r="M8" s="10" t="n">
        <v>6554</v>
      </c>
      <c r="N8" s="11">
        <f>SUM(B8:M8)</f>
        <v/>
      </c>
      <c r="O8" s="12">
        <f>N8/N10*100</f>
        <v/>
      </c>
    </row>
    <row r="9" ht="18" customHeight="1">
      <c r="A9" s="5" t="inlineStr">
        <is>
          <t>Altre Entrate</t>
        </is>
      </c>
      <c r="B9" s="6" t="n">
        <v>3642</v>
      </c>
      <c r="C9" s="6" t="n">
        <v>2816</v>
      </c>
      <c r="D9" s="6" t="n">
        <v>3643</v>
      </c>
      <c r="E9" s="6" t="n">
        <v>2876</v>
      </c>
      <c r="F9" s="6" t="n">
        <v>3462</v>
      </c>
      <c r="G9" s="6" t="n">
        <v>1655</v>
      </c>
      <c r="H9" s="6" t="n">
        <v>3491</v>
      </c>
      <c r="I9" s="6" t="n">
        <v>1764</v>
      </c>
      <c r="J9" s="6" t="n">
        <v>2388</v>
      </c>
      <c r="K9" s="6" t="n">
        <v>2236</v>
      </c>
      <c r="L9" s="6" t="n">
        <v>2034</v>
      </c>
      <c r="M9" s="6" t="n">
        <v>3096</v>
      </c>
      <c r="N9" s="7">
        <f>SUM(B9:M9)</f>
        <v/>
      </c>
      <c r="O9" s="8">
        <f>N9/N10*100</f>
        <v/>
      </c>
    </row>
    <row r="10" ht="18" customHeight="1">
      <c r="A10" s="37" t="inlineStr">
        <is>
          <t>TOTALE RICAVI</t>
        </is>
      </c>
      <c r="B10" s="38">
        <f>SUM(B5:B9)</f>
        <v/>
      </c>
      <c r="C10" s="38">
        <f>SUM(C5:C9)</f>
        <v/>
      </c>
      <c r="D10" s="38">
        <f>SUM(D5:D9)</f>
        <v/>
      </c>
      <c r="E10" s="38">
        <f>SUM(E5:E9)</f>
        <v/>
      </c>
      <c r="F10" s="38">
        <f>SUM(F5:F9)</f>
        <v/>
      </c>
      <c r="G10" s="38">
        <f>SUM(G5:G9)</f>
        <v/>
      </c>
      <c r="H10" s="38">
        <f>SUM(H5:H9)</f>
        <v/>
      </c>
      <c r="I10" s="38">
        <f>SUM(I5:I9)</f>
        <v/>
      </c>
      <c r="J10" s="38">
        <f>SUM(J5:J9)</f>
        <v/>
      </c>
      <c r="K10" s="38">
        <f>SUM(K5:K9)</f>
        <v/>
      </c>
      <c r="L10" s="38">
        <f>SUM(L5:L9)</f>
        <v/>
      </c>
      <c r="M10" s="38">
        <f>SUM(M5:M9)</f>
        <v/>
      </c>
      <c r="N10" s="38">
        <f>SUM(N5:N9)</f>
        <v/>
      </c>
      <c r="O10" s="39" t="n">
        <v>100</v>
      </c>
    </row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3">
    <mergeCell ref="A2:O2"/>
    <mergeCell ref="A3:O3"/>
    <mergeCell ref="A10"/>
  </mergeCells>
  <conditionalFormatting sqref="N5:N9">
    <cfRule type="colorScale" priority="1">
      <colorScale>
        <cfvo type="min"/>
        <cfvo type="percentile" val="50"/>
        <cfvo type="max"/>
        <color rgb="00FEF9C3"/>
        <color rgb="00A7F3D0"/>
        <color rgb="00059669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EAB308"/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22" customWidth="1" min="3" max="3"/>
    <col width="28" customWidth="1" min="4" max="4"/>
  </cols>
  <sheetData>
    <row r="1" ht="36" customHeight="1">
      <c r="A1" s="40" t="inlineStr">
        <is>
          <t>PARAMETRI E CONFIGURAZIONE</t>
        </is>
      </c>
    </row>
    <row r="2" ht="20" customHeight="1">
      <c r="A2" s="3" t="inlineStr">
        <is>
          <t>PARAMETRO</t>
        </is>
      </c>
      <c r="B2" s="3" t="inlineStr">
        <is>
          <t>VALORE</t>
        </is>
      </c>
      <c r="C2" s="3" t="inlineStr">
        <is>
          <t>UNITÀ</t>
        </is>
      </c>
      <c r="D2" s="3" t="inlineStr">
        <is>
          <t>NOTE</t>
        </is>
      </c>
    </row>
    <row r="3" ht="20" customHeight="1">
      <c r="A3" s="5" t="inlineStr">
        <is>
          <t>Ragione Sociale</t>
        </is>
      </c>
      <c r="B3" s="41" t="inlineStr">
        <is>
          <t>Esempio S.r.l.</t>
        </is>
      </c>
      <c r="C3" s="5" t="inlineStr"/>
      <c r="D3" s="5" t="inlineStr">
        <is>
          <t>Nome azienda</t>
        </is>
      </c>
    </row>
    <row r="4" ht="20" customHeight="1">
      <c r="A4" s="9" t="inlineStr">
        <is>
          <t>Codice Fiscale / P.IVA</t>
        </is>
      </c>
      <c r="B4" s="41" t="inlineStr"/>
      <c r="C4" s="9" t="inlineStr"/>
      <c r="D4" s="9" t="inlineStr">
        <is>
          <t>Inserire codice</t>
        </is>
      </c>
    </row>
    <row r="5" ht="20" customHeight="1">
      <c r="A5" s="5" t="inlineStr">
        <is>
          <t>Settore di Attività</t>
        </is>
      </c>
      <c r="B5" s="41" t="inlineStr">
        <is>
          <t>Manifatturiero</t>
        </is>
      </c>
      <c r="C5" s="5" t="inlineStr"/>
      <c r="D5" s="5" t="inlineStr">
        <is>
          <t>Settore ATECO</t>
        </is>
      </c>
    </row>
    <row r="6" ht="20" customHeight="1">
      <c r="A6" s="9" t="inlineStr">
        <is>
          <t>Anno di Riferimento</t>
        </is>
      </c>
      <c r="B6" s="41" t="n">
        <v>2026</v>
      </c>
      <c r="C6" s="9" t="inlineStr">
        <is>
          <t>Anno</t>
        </is>
      </c>
      <c r="D6" s="9" t="inlineStr">
        <is>
          <t>Esercizio fiscale</t>
        </is>
      </c>
    </row>
    <row r="7" ht="20" customHeight="1">
      <c r="A7" s="5" t="inlineStr">
        <is>
          <t>Data Chiusura Esercizio</t>
        </is>
      </c>
      <c r="B7" s="41" t="inlineStr">
        <is>
          <t>31/12</t>
        </is>
      </c>
      <c r="C7" s="5" t="inlineStr"/>
      <c r="D7" s="5" t="inlineStr">
        <is>
          <t>GG/MM</t>
        </is>
      </c>
    </row>
    <row r="8" ht="20" customHeight="1">
      <c r="A8" s="42" t="inlineStr">
        <is>
          <t>Aliquota IRES (%)</t>
        </is>
      </c>
      <c r="B8" s="43" t="n">
        <v>24</v>
      </c>
      <c r="C8" s="42" t="inlineStr">
        <is>
          <t>%</t>
        </is>
      </c>
      <c r="D8" s="42" t="inlineStr">
        <is>
          <t>Imposta sul reddito</t>
        </is>
      </c>
    </row>
    <row r="9" ht="20" customHeight="1">
      <c r="A9" s="44" t="inlineStr">
        <is>
          <t>Aliquota IRAP (%)</t>
        </is>
      </c>
      <c r="B9" s="43" t="n">
        <v>3.9</v>
      </c>
      <c r="C9" s="44" t="inlineStr">
        <is>
          <t>%</t>
        </is>
      </c>
      <c r="D9" s="44" t="inlineStr">
        <is>
          <t>Imposta regionale</t>
        </is>
      </c>
    </row>
    <row r="10" ht="20" customHeight="1">
      <c r="A10" s="42" t="inlineStr">
        <is>
          <t>Obiettivo Margine Netto (%)</t>
        </is>
      </c>
      <c r="B10" s="43" t="n">
        <v>15</v>
      </c>
      <c r="C10" s="42" t="inlineStr">
        <is>
          <t>%</t>
        </is>
      </c>
      <c r="D10" s="42" t="inlineStr">
        <is>
          <t>Target aziendale</t>
        </is>
      </c>
    </row>
    <row r="11" ht="20" customHeight="1">
      <c r="A11" s="5" t="inlineStr">
        <is>
          <t>Obiettivo Ricavi Annui (€)</t>
        </is>
      </c>
      <c r="B11" s="41" t="n">
        <v>600000</v>
      </c>
      <c r="C11" s="5" t="inlineStr">
        <is>
          <t>€</t>
        </is>
      </c>
      <c r="D11" s="5" t="inlineStr">
        <is>
          <t>Budget ricavi</t>
        </is>
      </c>
    </row>
    <row r="12" ht="20" customHeight="1">
      <c r="A12" s="9" t="inlineStr">
        <is>
          <t>Budget Costi Annui (€)</t>
        </is>
      </c>
      <c r="B12" s="41" t="n">
        <v>500000</v>
      </c>
      <c r="C12" s="9" t="inlineStr">
        <is>
          <t>€</t>
        </is>
      </c>
      <c r="D12" s="9" t="inlineStr">
        <is>
          <t>Budget costi</t>
        </is>
      </c>
    </row>
    <row r="13" ht="20" customHeight="1">
      <c r="A13" s="44" t="inlineStr">
        <is>
          <t>Tasso di Crescita Atteso (%)</t>
        </is>
      </c>
      <c r="B13" s="43" t="n">
        <v>5</v>
      </c>
      <c r="C13" s="44" t="inlineStr">
        <is>
          <t>%</t>
        </is>
      </c>
      <c r="D13" s="44" t="inlineStr">
        <is>
          <t>Crescita YoY</t>
        </is>
      </c>
    </row>
    <row r="14" ht="20" customHeight="1">
      <c r="A14" s="9" t="inlineStr">
        <is>
          <t>Valuta di Riferimento</t>
        </is>
      </c>
      <c r="B14" s="41" t="inlineStr">
        <is>
          <t>EUR</t>
        </is>
      </c>
      <c r="C14" s="9" t="inlineStr"/>
      <c r="D14" s="9" t="inlineStr">
        <is>
          <t>ISO 4217</t>
        </is>
      </c>
    </row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1">
    <mergeCell ref="A1:D1"/>
  </mergeCells>
  <dataValidations count="1">
    <dataValidation sqref="B5" showErrorMessage="1" showDropDown="0" showInputMessage="1" allowBlank="0" type="list">
      <formula1>"Manifatturiero,Commercio,Servizi,Tecnologia,Edilizia,Agricoltura,Altro"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7C3AED"/>
    <outlinePr summaryBelow="1" summaryRight="1"/>
    <pageSetUpPr/>
  </sheetPr>
  <dimension ref="B1:C2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65" customWidth="1" min="3" max="3"/>
    <col width="5" customWidth="1" min="4" max="4"/>
  </cols>
  <sheetData>
    <row r="1" ht="42" customHeight="1">
      <c r="B1" s="1" t="inlineStr">
        <is>
          <t>GUIDA ALL'UTILIZZO — ANALISI COSTI E RICAVI</t>
        </is>
      </c>
    </row>
    <row r="2" ht="20" customHeight="1"/>
    <row r="3" ht="28" customHeight="1">
      <c r="B3" s="4" t="inlineStr">
        <is>
          <t>STRUTTURA DELLA CARTELLA DI LAVORO</t>
        </is>
      </c>
    </row>
    <row r="4" ht="22" customHeight="1">
      <c r="B4" s="45" t="inlineStr">
        <is>
          <t>• Conto Economico</t>
        </is>
      </c>
      <c r="C4" s="5" t="inlineStr">
        <is>
          <t>Foglio principale con ricavi e costi mensili, calcolo EBITDA e margine netto.</t>
        </is>
      </c>
    </row>
    <row r="5" ht="22" customHeight="1">
      <c r="B5" s="46" t="inlineStr">
        <is>
          <t>• Dashboard KPI</t>
        </is>
      </c>
      <c r="C5" s="9" t="inlineStr">
        <is>
          <t>Riepilogo degli indicatori chiave con grafici e andamento mensile.</t>
        </is>
      </c>
    </row>
    <row r="6" ht="22" customHeight="1">
      <c r="B6" s="45" t="inlineStr">
        <is>
          <t>• Analisi Ricavi</t>
        </is>
      </c>
      <c r="C6" s="5" t="inlineStr">
        <is>
          <t>Dettaglio per voce di ricavo con totali annuali e composizione percentuale.</t>
        </is>
      </c>
    </row>
    <row r="7" ht="22" customHeight="1">
      <c r="B7" s="46" t="inlineStr">
        <is>
          <t>• Analisi Costi</t>
        </is>
      </c>
      <c r="C7" s="9" t="inlineStr">
        <is>
          <t>Dettaglio per voce di costo con totali annuali e composizione percentuale.</t>
        </is>
      </c>
    </row>
    <row r="8" ht="22" customHeight="1">
      <c r="B8" s="45" t="inlineStr">
        <is>
          <t>• Parametri</t>
        </is>
      </c>
      <c r="C8" s="5" t="inlineStr">
        <is>
          <t>Configurazione aziendale: ragione sociale, aliquote fiscali, obiettivi di budget.</t>
        </is>
      </c>
    </row>
    <row r="9" ht="22" customHeight="1">
      <c r="B9" s="46" t="inlineStr">
        <is>
          <t>• Istruzioni</t>
        </is>
      </c>
      <c r="C9" s="9" t="inlineStr">
        <is>
          <t>Questa guida all'utilizzo.</t>
        </is>
      </c>
    </row>
    <row r="10" ht="20" customHeight="1"/>
    <row r="11" ht="28" customHeight="1">
      <c r="B11" s="4" t="inlineStr">
        <is>
          <t>COME INSERIRE I DATI</t>
        </is>
      </c>
    </row>
    <row r="12" ht="22" customHeight="1">
      <c r="B12" s="45" t="inlineStr">
        <is>
          <t>• Dati di input</t>
        </is>
      </c>
      <c r="C12" s="5" t="inlineStr">
        <is>
          <t>Inserire i valori mensili direttamente nelle celle con sfondo giallo (Parametri) o nelle celle dei fogli Ricavi/Costi.</t>
        </is>
      </c>
    </row>
    <row r="13" ht="22" customHeight="1">
      <c r="B13" s="46" t="inlineStr">
        <is>
          <t>• Formule automatiche</t>
        </is>
      </c>
      <c r="C13" s="9" t="inlineStr">
        <is>
          <t>Le celle con sfondo verde-blu chiaro contengono formule. Non modificarle.</t>
        </is>
      </c>
    </row>
    <row r="14" ht="22" customHeight="1">
      <c r="B14" s="45" t="inlineStr">
        <is>
          <t>• Aggiornamento automatico</t>
        </is>
      </c>
      <c r="C14" s="5" t="inlineStr">
        <is>
          <t>Tutti i totali, le percentuali e i grafici si aggiornano automaticamente.</t>
        </is>
      </c>
    </row>
    <row r="15" ht="20" customHeight="1"/>
    <row r="16" ht="28" customHeight="1">
      <c r="B16" s="4" t="inlineStr">
        <is>
          <t>INDICATORI CALCOLATI</t>
        </is>
      </c>
    </row>
    <row r="17" ht="22" customHeight="1">
      <c r="B17" s="46" t="inlineStr">
        <is>
          <t>• EBITDA</t>
        </is>
      </c>
      <c r="C17" s="9" t="inlineStr">
        <is>
          <t>Earnings Before Interest, Taxes, Depreciation and Amortization. Differenza tra Totale Ricavi e Totale Costi.</t>
        </is>
      </c>
    </row>
    <row r="18" ht="22" customHeight="1">
      <c r="B18" s="45" t="inlineStr">
        <is>
          <t>• Margine Netto (%)</t>
        </is>
      </c>
      <c r="C18" s="5" t="inlineStr">
        <is>
          <t>Rapporto percentuale tra EBITDA e Totale Ricavi. Indica la redditività complessiva.</t>
        </is>
      </c>
    </row>
    <row r="19" ht="22" customHeight="1">
      <c r="B19" s="46" t="inlineStr">
        <is>
          <t>• % Sul Totale</t>
        </is>
      </c>
      <c r="C19" s="9" t="inlineStr">
        <is>
          <t>Incidenza percentuale di ogni voce sul rispettivo totale di categoria.</t>
        </is>
      </c>
    </row>
    <row r="20" ht="20" customHeight="1"/>
    <row r="21" ht="28" customHeight="1">
      <c r="B21" s="4" t="inlineStr">
        <is>
          <t>NOTE IMPORTANTI</t>
        </is>
      </c>
    </row>
    <row r="22" ht="22" customHeight="1">
      <c r="B22" s="45" t="inlineStr">
        <is>
          <t>• Dati di esempio</t>
        </is>
      </c>
      <c r="C22" s="5" t="inlineStr">
        <is>
          <t>I valori numerici presenti sono generati casualmente a scopo dimostrativo. Sostituirli con i dati reali.</t>
        </is>
      </c>
    </row>
    <row r="23" ht="22" customHeight="1">
      <c r="B23" s="46" t="inlineStr">
        <is>
          <t>• Formato data</t>
        </is>
      </c>
      <c r="C23" s="9" t="inlineStr">
        <is>
          <t>Utilizzare sempre il formato GG/MM/AAAA per le date.</t>
        </is>
      </c>
    </row>
    <row r="24" ht="22" customHeight="1">
      <c r="B24" s="45" t="inlineStr">
        <is>
          <t>• Valuta</t>
        </is>
      </c>
      <c r="C24" s="5" t="inlineStr">
        <is>
          <t>Tutti gli importi sono espressi in Euro (€). Modificare il parametro 'Valuta' se necessario.</t>
        </is>
      </c>
    </row>
    <row r="25" ht="22" customHeight="1">
      <c r="B25" s="46" t="inlineStr">
        <is>
          <t>• Backup</t>
        </is>
      </c>
      <c r="C25" s="9" t="inlineStr">
        <is>
          <t>Conservare sempre una copia del file originale prima di inserire i dati reali.</t>
        </is>
      </c>
    </row>
    <row r="26" ht="20" customHeight="1"/>
    <row r="27" ht="20" customHeight="1">
      <c r="B27" s="2" t="inlineStr">
        <is>
          <t>Documento generato automaticamente il 16 March 2026</t>
        </is>
      </c>
    </row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</sheetData>
  <mergeCells count="6">
    <mergeCell ref="B1:C1"/>
    <mergeCell ref="B3:C3"/>
    <mergeCell ref="B11:C11"/>
    <mergeCell ref="B16:C16"/>
    <mergeCell ref="B21:C21"/>
    <mergeCell ref="B27:C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2026-03-16T10:35:56Z</dcterms:created>
  <dcterms:modified xmlns:dcterms="http://purl.org/dc/terms/" xmlns:xsi="http://www.w3.org/2001/XMLSchema-instance" xsi:type="dcterms:W3CDTF">2026-03-16T10:35:56Z</dcterms:modified>
</cp:coreProperties>
</file>